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Erika\Dropbox\2024\1_PROCEDIMIENTOS\09.AP-THU-GESTION-DE-TALENTO-HUMANO\"/>
    </mc:Choice>
  </mc:AlternateContent>
  <bookViews>
    <workbookView xWindow="0" yWindow="0" windowWidth="12510" windowHeight="7410" tabRatio="548" firstSheet="2" activeTab="2"/>
  </bookViews>
  <sheets>
    <sheet name="COMPETENCIAS" sheetId="2" state="hidden" r:id="rId1"/>
    <sheet name="LISTAS" sheetId="13" state="hidden" r:id="rId2"/>
    <sheet name="CONCERTACIÓN" sheetId="19" r:id="rId3"/>
    <sheet name="EDL-NIVEL TÉCNICO" sheetId="3" r:id="rId4"/>
  </sheets>
  <definedNames>
    <definedName name="ACUERDOS" localSheetId="2">#REF!</definedName>
    <definedName name="ACUERDOS">#REF!</definedName>
    <definedName name="ANCIZAR_TORRES_RAMIREZ" localSheetId="2">#REF!</definedName>
    <definedName name="ANCIZAR_TORRES_RAMIREZ">#REF!</definedName>
    <definedName name="_xlnm.Print_Area" localSheetId="2">CONCERTACIÓN!$A$1:$I$52</definedName>
    <definedName name="_xlnm.Print_Area" localSheetId="3">'EDL-NIVEL TÉCNICO'!$A$1:$K$95</definedName>
    <definedName name="COMPETENCIAS">LISTAS!$E$37:$E$38</definedName>
    <definedName name="COMPETENCIAS_COMUNES" localSheetId="2">#REF!</definedName>
    <definedName name="COMPETENCIAS_COMUNES">#REF!</definedName>
    <definedName name="COMPETENCIAS_NIVEL" localSheetId="2">#REF!</definedName>
    <definedName name="COMPETENCIAS_NIVEL">#REF!</definedName>
    <definedName name="COMUNES">LISTAS!$G$42:$G$45</definedName>
    <definedName name="DOCUMENTO" localSheetId="2">#REF!</definedName>
    <definedName name="DOCUMENTO">#REF!</definedName>
    <definedName name="EMPLEO">LISTAS!$F$42:$F$44</definedName>
    <definedName name="EVALUACION" localSheetId="2">#REF!</definedName>
    <definedName name="EVALUACION" localSheetId="3">#REF!</definedName>
    <definedName name="EVALUACION">#REF!</definedName>
    <definedName name="EVALUADOR1" localSheetId="2">#REF!</definedName>
    <definedName name="EVALUADOR1" localSheetId="3">#REF!</definedName>
    <definedName name="EVALUADOR1">#REF!</definedName>
    <definedName name="EVALUADOR2" localSheetId="2">#REF!</definedName>
    <definedName name="EVALUADOR2">#REF!</definedName>
    <definedName name="FECHA_EVALUACION" localSheetId="2">#REF!</definedName>
    <definedName name="FECHA_EVALUACION">#REF!</definedName>
    <definedName name="FECHA_FIJACION" localSheetId="2">#REF!</definedName>
    <definedName name="FECHA_FIJACION" localSheetId="3">#REF!</definedName>
    <definedName name="FECHA_FIJACION">#REF!</definedName>
    <definedName name="FECHA_RECURSO" localSheetId="2">#REF!</definedName>
    <definedName name="FECHA_RECURSO">#REF!</definedName>
    <definedName name="FIRMAS" localSheetId="2">#REF!</definedName>
    <definedName name="FIRMAS" localSheetId="3">#REF!</definedName>
    <definedName name="J" localSheetId="2">#REF!</definedName>
    <definedName name="J">#REF!</definedName>
    <definedName name="JJ" localSheetId="2">#REF!</definedName>
    <definedName name="JJ">#REF!</definedName>
    <definedName name="M" localSheetId="2">#REF!</definedName>
    <definedName name="M">#REF!</definedName>
    <definedName name="Niveles">LISTAS!#REF!</definedName>
    <definedName name="RECURSO" localSheetId="2">#REF!</definedName>
    <definedName name="RECURSO" localSheetId="3">#REF!</definedName>
    <definedName name="RECURSO">#REF!</definedName>
    <definedName name="tareas" localSheetId="2">#REF!</definedName>
    <definedName name="tareas">#REF!</definedName>
    <definedName name="_xlnm.Print_Titles" localSheetId="3">'EDL-NIVEL TÉCNICO'!$1:$6</definedName>
    <definedName name="XXX" localSheetId="2">#REF!</definedName>
    <definedName name="XXX">#REF!</definedName>
  </definedNames>
  <calcPr calcId="162913" fullPrecision="0"/>
</workbook>
</file>

<file path=xl/calcChain.xml><?xml version="1.0" encoding="utf-8"?>
<calcChain xmlns="http://schemas.openxmlformats.org/spreadsheetml/2006/main">
  <c r="I33" i="3" l="1"/>
  <c r="J52" i="3" l="1"/>
  <c r="K50" i="3" l="1"/>
  <c r="K49" i="3"/>
  <c r="K48" i="3"/>
  <c r="K47" i="3"/>
  <c r="K46" i="3"/>
  <c r="K45" i="3"/>
  <c r="K44" i="3"/>
  <c r="K43" i="3"/>
  <c r="K42" i="3"/>
  <c r="K41" i="3"/>
  <c r="D72" i="3" l="1"/>
  <c r="G72" i="3" s="1"/>
  <c r="C48" i="3" l="1"/>
  <c r="G48" i="3" l="1"/>
  <c r="G49" i="3"/>
  <c r="G50" i="3"/>
  <c r="D48" i="3"/>
  <c r="D49" i="3"/>
  <c r="D50" i="3"/>
  <c r="C45" i="3"/>
  <c r="C46" i="3"/>
  <c r="C47" i="3"/>
  <c r="C49" i="3"/>
  <c r="C50" i="3"/>
  <c r="B45" i="3"/>
  <c r="B46" i="3"/>
  <c r="B47" i="3"/>
  <c r="B48" i="3"/>
  <c r="B49" i="3"/>
  <c r="B50" i="3"/>
  <c r="C44" i="3"/>
  <c r="G42" i="19"/>
  <c r="G47" i="3" s="1"/>
  <c r="D42" i="19"/>
  <c r="D47" i="3" s="1"/>
  <c r="G41" i="19"/>
  <c r="G46" i="3" s="1"/>
  <c r="D41" i="19"/>
  <c r="D46" i="3" s="1"/>
  <c r="G40" i="19"/>
  <c r="G45" i="3" s="1"/>
  <c r="D40" i="19"/>
  <c r="D45" i="3" s="1"/>
  <c r="C43" i="3"/>
  <c r="E28" i="3" l="1"/>
  <c r="C41" i="3"/>
  <c r="C12" i="3"/>
  <c r="E52" i="3"/>
  <c r="B41" i="3"/>
  <c r="C42" i="3"/>
  <c r="B42" i="3"/>
  <c r="B43" i="3"/>
  <c r="B44" i="3"/>
  <c r="E29" i="3"/>
  <c r="E30" i="3"/>
  <c r="E31" i="3"/>
  <c r="E32" i="3"/>
  <c r="B29" i="3"/>
  <c r="B28" i="3" s="1"/>
  <c r="B30" i="3"/>
  <c r="B31" i="3"/>
  <c r="B32" i="3"/>
  <c r="D17" i="3"/>
  <c r="J15" i="3"/>
  <c r="D15" i="3"/>
  <c r="J11" i="3"/>
  <c r="D11" i="3"/>
  <c r="J9" i="3"/>
  <c r="D9" i="3"/>
  <c r="G37" i="19" l="1"/>
  <c r="G42" i="3" s="1"/>
  <c r="G38" i="19"/>
  <c r="G43" i="3" s="1"/>
  <c r="G39" i="19"/>
  <c r="G44" i="3" s="1"/>
  <c r="G36" i="19"/>
  <c r="G41" i="3" s="1"/>
  <c r="D39" i="19"/>
  <c r="D44" i="3" s="1"/>
  <c r="D36" i="19"/>
  <c r="D41" i="3" s="1"/>
  <c r="D37" i="19"/>
  <c r="D42" i="3" s="1"/>
  <c r="D38" i="19"/>
  <c r="D43" i="3" s="1"/>
  <c r="I30" i="19" l="1"/>
  <c r="L17" i="19"/>
  <c r="L11" i="19"/>
  <c r="K29" i="3"/>
  <c r="K30" i="3"/>
  <c r="K31" i="3"/>
  <c r="K32" i="3"/>
  <c r="K28" i="3"/>
  <c r="K33" i="3" l="1"/>
  <c r="K35" i="3" s="1"/>
  <c r="D71" i="3" s="1"/>
  <c r="G71" i="3" s="1"/>
  <c r="J71" i="3" s="1"/>
  <c r="J73" i="3" s="1"/>
  <c r="N17" i="3" l="1"/>
  <c r="N11" i="3"/>
  <c r="N66" i="3" l="1"/>
  <c r="J74" i="3"/>
  <c r="F74" i="3" l="1"/>
  <c r="F4" i="2" l="1"/>
  <c r="F11" i="2" l="1"/>
  <c r="F10" i="2"/>
  <c r="F9" i="2"/>
  <c r="F8" i="2"/>
  <c r="E4" i="2"/>
  <c r="E5" i="2"/>
  <c r="E8" i="2"/>
  <c r="E9" i="2"/>
  <c r="E10" i="2"/>
  <c r="E11" i="2"/>
  <c r="E3" i="2"/>
  <c r="G11" i="2" l="1"/>
  <c r="G9" i="2"/>
  <c r="G10" i="2"/>
  <c r="G8" i="2"/>
  <c r="H9" i="2" l="1"/>
  <c r="H11" i="2"/>
  <c r="H10" i="2"/>
  <c r="F5" i="2" l="1"/>
  <c r="F3" i="2"/>
  <c r="H8" i="2" l="1"/>
  <c r="G4" i="2"/>
  <c r="G5" i="2"/>
  <c r="G3" i="2"/>
  <c r="H4" i="2" l="1"/>
  <c r="H3" i="2"/>
  <c r="H5" i="2"/>
</calcChain>
</file>

<file path=xl/comments1.xml><?xml version="1.0" encoding="utf-8"?>
<comments xmlns="http://schemas.openxmlformats.org/spreadsheetml/2006/main">
  <authors>
    <author>Juan Camilo</author>
    <author>Talento Humano</author>
  </authors>
  <commentList>
    <comment ref="A20" authorId="0" shapeId="0">
      <text>
        <r>
          <rPr>
            <sz val="10"/>
            <color indexed="81"/>
            <rFont val="Tahoma"/>
            <family val="2"/>
          </rPr>
          <t xml:space="preserve">Los </t>
        </r>
        <r>
          <rPr>
            <b/>
            <sz val="10"/>
            <color indexed="81"/>
            <rFont val="Tahoma"/>
            <family val="2"/>
          </rPr>
          <t>compromisos laborales</t>
        </r>
        <r>
          <rPr>
            <sz val="10"/>
            <color indexed="81"/>
            <rFont val="Tahoma"/>
            <family val="2"/>
          </rPr>
          <t xml:space="preserve"> son aquellos que evidencian las competencias funcionales del empleo y las competencias comportamentales que debe acreditar todo servidor público en el ejercicio del empleo.</t>
        </r>
      </text>
    </comment>
    <comment ref="A22" authorId="0" shapeId="0">
      <text>
        <r>
          <rPr>
            <sz val="10"/>
            <color indexed="81"/>
            <rFont val="Tahoma"/>
            <family val="2"/>
          </rPr>
          <t xml:space="preserve">Las </t>
        </r>
        <r>
          <rPr>
            <b/>
            <sz val="10"/>
            <color indexed="81"/>
            <rFont val="Tahoma"/>
            <family val="2"/>
          </rPr>
          <t xml:space="preserve">competencias funcionales </t>
        </r>
        <r>
          <rPr>
            <sz val="10"/>
            <color indexed="81"/>
            <rFont val="Tahoma"/>
            <family val="2"/>
          </rPr>
          <t>precisarán y detallarán lo que debe estar en capacidad de hacer el empleado para ejercer un cargo y se definirán una vez se haya determinado el contenido funcional de aquel.</t>
        </r>
      </text>
    </comment>
    <comment ref="B23" authorId="0" shapeId="0">
      <text>
        <r>
          <rPr>
            <sz val="10"/>
            <color indexed="81"/>
            <rFont val="Tahoma"/>
            <family val="2"/>
          </rPr>
          <t>Determine las</t>
        </r>
        <r>
          <rPr>
            <b/>
            <sz val="10"/>
            <color indexed="81"/>
            <rFont val="Tahoma"/>
            <family val="2"/>
          </rPr>
          <t xml:space="preserve"> metas a las cuales contribuye el empleo</t>
        </r>
        <r>
          <rPr>
            <sz val="10"/>
            <color indexed="81"/>
            <rFont val="Tahoma"/>
            <family val="2"/>
          </rPr>
          <t xml:space="preserve"> del servidor que va evaluar de conformidad con los planes (Institucionales, de Desarrollo, de Acción, de Mejoramiento), programas, proyectos, o planes operativos anuales por área o dependencia, encaminadas al cumplimiento de los objetivos y propósitos de la Universidad.</t>
        </r>
        <r>
          <rPr>
            <sz val="9"/>
            <color indexed="81"/>
            <rFont val="Tahoma"/>
            <family val="2"/>
          </rPr>
          <t xml:space="preserve">
</t>
        </r>
      </text>
    </comment>
    <comment ref="E23" authorId="1" shapeId="0">
      <text>
        <r>
          <rPr>
            <sz val="10"/>
            <color indexed="81"/>
            <rFont val="Tahoma"/>
            <family val="2"/>
          </rPr>
          <t>Establezca la</t>
        </r>
        <r>
          <rPr>
            <b/>
            <sz val="10"/>
            <color indexed="81"/>
            <rFont val="Tahoma"/>
            <family val="2"/>
          </rPr>
          <t xml:space="preserve"> descripción de Compromisos Funcionales </t>
        </r>
        <r>
          <rPr>
            <sz val="10"/>
            <color indexed="81"/>
            <rFont val="Tahoma"/>
            <family val="2"/>
          </rPr>
          <t xml:space="preserve">entendidos como los productos, servicios o resultados susceptibles de ser medidos, cuantificados y verificados, que el evaluado deberá alcanzar en el período a evaluar, de conformidad con los plazos y condiciones establecidas. Es de aclarar que no es copiar las funciones del empleo.
</t>
        </r>
      </text>
    </comment>
    <comment ref="I23" authorId="1" shapeId="0">
      <text>
        <r>
          <rPr>
            <sz val="10"/>
            <color indexed="81"/>
            <rFont val="Tahoma"/>
            <family val="2"/>
          </rPr>
          <t>Los compromisos funcionales deben ser ponderados</t>
        </r>
        <r>
          <rPr>
            <b/>
            <sz val="10"/>
            <color indexed="81"/>
            <rFont val="Tahoma"/>
            <family val="2"/>
          </rPr>
          <t xml:space="preserve"> ( PESO %)</t>
        </r>
        <r>
          <rPr>
            <sz val="10"/>
            <color indexed="81"/>
            <rFont val="Tahoma"/>
            <family val="2"/>
          </rPr>
          <t xml:space="preserve"> teniendo en cuenta el impacto y relevancia de cada uno de ellos y la responsabilidad del servidor público para desarrollarlos, esta ponderación debe hacerse en números exactos y su sumatoria debe ser equivalente al cien por ciento (100%).
</t>
        </r>
      </text>
    </comment>
    <comment ref="A32" authorId="0" shapeId="0">
      <text>
        <r>
          <rPr>
            <sz val="10"/>
            <color indexed="81"/>
            <rFont val="Tahoma"/>
            <family val="2"/>
          </rPr>
          <t>Las</t>
        </r>
        <r>
          <rPr>
            <b/>
            <sz val="10"/>
            <color indexed="81"/>
            <rFont val="Tahoma"/>
            <family val="2"/>
          </rPr>
          <t xml:space="preserve"> competencias comportamentales </t>
        </r>
        <r>
          <rPr>
            <sz val="10"/>
            <color indexed="81"/>
            <rFont val="Tahoma"/>
            <family val="2"/>
          </rPr>
          <t>son las características individuales (habilidades, actitudes, conocimientos, aptitudes, rasgos y motivaciones) que están relacionadas con el desempeño observado del empleado público y que le permiten alcanzar las metas institucionales, cumplir con los compromisos funcionales e interactuar con efectividad en los equipo de trabajo a los que pertenece.</t>
        </r>
      </text>
    </comment>
    <comment ref="B33" authorId="0" shapeId="0">
      <text>
        <r>
          <rPr>
            <b/>
            <sz val="9"/>
            <color indexed="81"/>
            <rFont val="Tahoma"/>
            <family val="2"/>
          </rPr>
          <t>Comunes:</t>
        </r>
        <r>
          <rPr>
            <sz val="9"/>
            <color indexed="81"/>
            <rFont val="Tahoma"/>
            <family val="2"/>
          </rPr>
          <t xml:space="preserve"> Son competencias inherentes que todo servidor público debe acreditar sin importar el nivel jerárquico.
</t>
        </r>
        <r>
          <rPr>
            <b/>
            <sz val="9"/>
            <color indexed="81"/>
            <rFont val="Tahoma"/>
            <family val="2"/>
          </rPr>
          <t>Del empleo:</t>
        </r>
        <r>
          <rPr>
            <sz val="9"/>
            <color indexed="81"/>
            <rFont val="Tahoma"/>
            <family val="2"/>
          </rPr>
          <t xml:space="preserve"> Son competencias propias del nivel de jerárquico del empleo establecidas en el Manual de Funciones, Requisitos, Equivalencias y de Competencias Laborales de la Universidad.
</t>
        </r>
      </text>
    </comment>
    <comment ref="C33" authorId="1" shapeId="0">
      <text>
        <r>
          <rPr>
            <sz val="9"/>
            <color indexed="81"/>
            <rFont val="Tahoma"/>
            <family val="2"/>
          </rPr>
          <t xml:space="preserve">De acuerdo al tipo de competencia que elija ( Empleo o Comunes) en la casilla </t>
        </r>
        <r>
          <rPr>
            <b/>
            <sz val="9"/>
            <color indexed="81"/>
            <rFont val="Tahoma"/>
            <family val="2"/>
          </rPr>
          <t>"COMPROMISOS COMPORTAMENTALES"</t>
        </r>
        <r>
          <rPr>
            <sz val="9"/>
            <color indexed="81"/>
            <rFont val="Tahoma"/>
            <family val="2"/>
          </rPr>
          <t xml:space="preserve">  se desplegara una  lista de competencias según el tipo , para que pueda definir con su evaluado, las competencias comportamentales para el presente periodo de Evaluación del Desempeño Laboral. 
NOTA: Hay cuatro (4) competencias comunes y tres (3) competencias del nivel de empleo Técnico. Por favor, seleccionar cinco (5).
</t>
        </r>
      </text>
    </comment>
  </commentList>
</comments>
</file>

<file path=xl/comments2.xml><?xml version="1.0" encoding="utf-8"?>
<comments xmlns="http://schemas.openxmlformats.org/spreadsheetml/2006/main">
  <authors>
    <author>Talento Humano</author>
  </authors>
  <commentList>
    <comment ref="J27" authorId="0" shapeId="0">
      <text>
        <r>
          <rPr>
            <b/>
            <sz val="10"/>
            <color indexed="81"/>
            <rFont val="Tahoma"/>
            <family val="2"/>
          </rPr>
          <t xml:space="preserve">Escala de calificación de los compromisos funcionales: </t>
        </r>
        <r>
          <rPr>
            <sz val="10"/>
            <color indexed="81"/>
            <rFont val="Tahoma"/>
            <family val="2"/>
          </rPr>
          <t xml:space="preserve">De acuerdo al valor porcentual asignado a cada compromiso funcional, el evaluador podrá calificar el logro según su cumplimiento en un rango de uno a cien </t>
        </r>
        <r>
          <rPr>
            <b/>
            <sz val="10"/>
            <color indexed="81"/>
            <rFont val="Tahoma"/>
            <family val="2"/>
          </rPr>
          <t>(1 a 100) siendo 1 el mínimo y 100 el máximo</t>
        </r>
        <r>
          <rPr>
            <sz val="10"/>
            <color indexed="81"/>
            <rFont val="Tahoma"/>
            <family val="2"/>
          </rPr>
          <t>.</t>
        </r>
        <r>
          <rPr>
            <sz val="9"/>
            <color indexed="81"/>
            <rFont val="Tahoma"/>
            <family val="2"/>
          </rPr>
          <t xml:space="preserve">
</t>
        </r>
      </text>
    </comment>
    <comment ref="J40" authorId="0" shapeId="0">
      <text>
        <r>
          <rPr>
            <b/>
            <sz val="10"/>
            <color indexed="81"/>
            <rFont val="Tahoma"/>
            <family val="2"/>
          </rPr>
          <t xml:space="preserve">Escala de calificación de los compromisos comportamentales: </t>
        </r>
        <r>
          <rPr>
            <sz val="10"/>
            <color indexed="81"/>
            <rFont val="Tahoma"/>
            <family val="2"/>
          </rPr>
          <t xml:space="preserve">De acuerdo al nivel de desarrollo de las competencias comportamentales concertadas para el período de Evaluación del Desempeño Laboral, los evaluadores podrán calificar a los servidores públicos evaluados </t>
        </r>
        <r>
          <rPr>
            <b/>
            <sz val="10"/>
            <color indexed="81"/>
            <rFont val="Tahoma"/>
            <family val="2"/>
          </rPr>
          <t xml:space="preserve"> de 4  a 15 puntos.</t>
        </r>
        <r>
          <rPr>
            <sz val="9"/>
            <color indexed="81"/>
            <rFont val="Tahoma"/>
            <family val="2"/>
          </rPr>
          <t xml:space="preserve">
</t>
        </r>
      </text>
    </comment>
    <comment ref="K40" authorId="0" shapeId="0">
      <text>
        <r>
          <rPr>
            <sz val="10"/>
            <color indexed="81"/>
            <rFont val="Tahoma"/>
            <family val="2"/>
          </rPr>
          <t>De acuerdo al puntaje asignado por el evaluador, el nivel de desarrollo de la competencia puede ser:</t>
        </r>
        <r>
          <rPr>
            <b/>
            <sz val="10"/>
            <color indexed="81"/>
            <rFont val="Tahoma"/>
            <family val="2"/>
          </rPr>
          <t xml:space="preserve">
*Bajo </t>
        </r>
        <r>
          <rPr>
            <sz val="10"/>
            <color indexed="81"/>
            <rFont val="Tahoma"/>
            <family val="2"/>
          </rPr>
          <t xml:space="preserve">(De 4 a 6 puntos) </t>
        </r>
        <r>
          <rPr>
            <b/>
            <sz val="10"/>
            <color indexed="81"/>
            <rFont val="Tahoma"/>
            <family val="2"/>
          </rPr>
          <t xml:space="preserve">
*Aceptable </t>
        </r>
        <r>
          <rPr>
            <sz val="10"/>
            <color indexed="81"/>
            <rFont val="Tahoma"/>
            <family val="2"/>
          </rPr>
          <t>(De 7 a 9 puntos)</t>
        </r>
        <r>
          <rPr>
            <b/>
            <sz val="10"/>
            <color indexed="81"/>
            <rFont val="Tahoma"/>
            <family val="2"/>
          </rPr>
          <t xml:space="preserve">
*Alto </t>
        </r>
        <r>
          <rPr>
            <sz val="10"/>
            <color indexed="81"/>
            <rFont val="Tahoma"/>
            <family val="2"/>
          </rPr>
          <t>(De 10 a 12 puntos)</t>
        </r>
        <r>
          <rPr>
            <b/>
            <sz val="10"/>
            <color indexed="81"/>
            <rFont val="Tahoma"/>
            <family val="2"/>
          </rPr>
          <t xml:space="preserve"> 
*Muy Alto </t>
        </r>
        <r>
          <rPr>
            <sz val="10"/>
            <color indexed="81"/>
            <rFont val="Tahoma"/>
            <family val="2"/>
          </rPr>
          <t>(De 13 a 15 puntos).</t>
        </r>
        <r>
          <rPr>
            <sz val="9"/>
            <color indexed="81"/>
            <rFont val="Tahoma"/>
            <family val="2"/>
          </rPr>
          <t xml:space="preserve">
</t>
        </r>
      </text>
    </comment>
    <comment ref="A57" authorId="0" shapeId="0">
      <text>
        <r>
          <rPr>
            <sz val="9"/>
            <color indexed="81"/>
            <rFont val="Tahoma"/>
            <family val="2"/>
          </rPr>
          <t xml:space="preserve">
</t>
        </r>
        <r>
          <rPr>
            <sz val="10"/>
            <color indexed="81"/>
            <rFont val="Tahoma"/>
            <family val="2"/>
          </rPr>
          <t xml:space="preserve">Las </t>
        </r>
        <r>
          <rPr>
            <b/>
            <sz val="10"/>
            <color indexed="81"/>
            <rFont val="Tahoma"/>
            <family val="2"/>
          </rPr>
          <t>evidencias</t>
        </r>
        <r>
          <rPr>
            <sz val="10"/>
            <color indexed="81"/>
            <rFont val="Tahoma"/>
            <family val="2"/>
          </rPr>
          <t xml:space="preserve"> son los elementos que permiten establecer de manera objetiva el avance, cumplimiento o, incumplimiento de los compromisos que se han concertado previamente durante el período de evaluación como producto o resultado del desempeño del servidor público, las cuales deben ser registradas en el presente formato de evaluación del desempeño laboral.</t>
        </r>
      </text>
    </comment>
    <comment ref="A58" authorId="0" shapeId="0">
      <text>
        <r>
          <rPr>
            <sz val="10"/>
            <color indexed="81"/>
            <rFont val="Tahoma"/>
            <family val="2"/>
          </rPr>
          <t xml:space="preserve">Por favor, seleccione el </t>
        </r>
        <r>
          <rPr>
            <b/>
            <sz val="10"/>
            <color indexed="81"/>
            <rFont val="Tahoma"/>
            <family val="2"/>
          </rPr>
          <t>componente de la evaluación</t>
        </r>
        <r>
          <rPr>
            <sz val="10"/>
            <color indexed="81"/>
            <rFont val="Tahoma"/>
            <family val="2"/>
          </rPr>
          <t xml:space="preserve"> de acuerdo con los compromisos laborales concertados ( Funcionales o Comportamentales).</t>
        </r>
        <r>
          <rPr>
            <sz val="9"/>
            <color indexed="81"/>
            <rFont val="Tahoma"/>
            <family val="2"/>
          </rPr>
          <t xml:space="preserve">
</t>
        </r>
      </text>
    </comment>
    <comment ref="K58" authorId="0" shapeId="0">
      <text>
        <r>
          <rPr>
            <sz val="10"/>
            <color indexed="81"/>
            <rFont val="Tahoma"/>
            <family val="2"/>
          </rPr>
          <t xml:space="preserve">Durante el proceso de Evaluación del Desempeño Laboral tanto el evaluador como el evaludo pueden </t>
        </r>
        <r>
          <rPr>
            <b/>
            <sz val="10"/>
            <color indexed="81"/>
            <rFont val="Tahoma"/>
            <family val="2"/>
          </rPr>
          <t>aportar evidencias</t>
        </r>
        <r>
          <rPr>
            <sz val="10"/>
            <color indexed="81"/>
            <rFont val="Tahoma"/>
            <family val="2"/>
          </rPr>
          <t>, las cuales serán recopiladas en el portafolio de evidencias.</t>
        </r>
        <r>
          <rPr>
            <sz val="9"/>
            <color indexed="81"/>
            <rFont val="Tahoma"/>
            <family val="2"/>
          </rPr>
          <t xml:space="preserve">
</t>
        </r>
      </text>
    </comment>
  </commentList>
</comments>
</file>

<file path=xl/sharedStrings.xml><?xml version="1.0" encoding="utf-8"?>
<sst xmlns="http://schemas.openxmlformats.org/spreadsheetml/2006/main" count="321" uniqueCount="241">
  <si>
    <t>CÓDIGO</t>
  </si>
  <si>
    <t>VERSIÓN</t>
  </si>
  <si>
    <t>VIGENCIA</t>
  </si>
  <si>
    <t>Nombre del Servidor Público:</t>
  </si>
  <si>
    <t>Si</t>
  </si>
  <si>
    <t>No</t>
  </si>
  <si>
    <t>Conducta Asociada</t>
  </si>
  <si>
    <t>Ponderación Competencias por Nivel:</t>
  </si>
  <si>
    <t>Fecha de Evaluación:</t>
  </si>
  <si>
    <t>Firmas:</t>
  </si>
  <si>
    <t>Nombre del Servidor Público</t>
  </si>
  <si>
    <t xml:space="preserve">Nombre del Evaluador
(Jefe Inmediato) </t>
  </si>
  <si>
    <t>Nota: La presente evaluación no le otorga derechos de carrera, ni inscripción en el registro público, ni da lugar a planes de capacitación, ni estímulos.</t>
  </si>
  <si>
    <t>GESTIÓN DE TALENTO HUMANO</t>
  </si>
  <si>
    <t>Competencias</t>
  </si>
  <si>
    <t>Identificación</t>
  </si>
  <si>
    <t>Nombre del Evaluador :</t>
  </si>
  <si>
    <t>Definicionde la competencia</t>
  </si>
  <si>
    <t>Realizar las funciones y cumplir los compromisos organizacionales con eficacia y calidad</t>
  </si>
  <si>
    <t>Hacer uso responsable y claro de los recursos públicos, eliminando cualquier discrecionalidad indebida en su utilización y garantizar el acceso a la información gubernamental.</t>
  </si>
  <si>
    <t>Alinear el propio comportamiento a las necesidades, prioridades y organizacionales.</t>
  </si>
  <si>
    <t>Dirigir las decisiones y acciones a la satisfacción de las necesidades e intereses de los usuarios internos y externos, de conformidad con las responsabilidades Públicas asignadas a la entidad.</t>
  </si>
  <si>
    <t>Vigilada Mineducación
La versión vigente y controlada de este documento, solo podrá ser consultada a través del sitio web Institucional  www.usco.edu.co, link Sistema Gestión de Calidad. La copia o impresión diferente a la publicada, será considerada como documento no controlado y su uso indebido no es de responsabilidad de la Universidad Surcolombiana.</t>
  </si>
  <si>
    <t>UNIVERSIDAD SURCOLOMBIANA</t>
  </si>
  <si>
    <t>Puntaje</t>
  </si>
  <si>
    <t>1.</t>
  </si>
  <si>
    <t>2.</t>
  </si>
  <si>
    <t>3.</t>
  </si>
  <si>
    <t>" El porcentaje de los compromisos funcionales concertados debe ser igual a 100%"</t>
  </si>
  <si>
    <t>Peso %</t>
  </si>
  <si>
    <t>4.</t>
  </si>
  <si>
    <t>5.</t>
  </si>
  <si>
    <t>Descripción de las Evidencias</t>
  </si>
  <si>
    <t>Logro 
(1- 100)</t>
  </si>
  <si>
    <t xml:space="preserve"> DATOS DEL EVALUADO</t>
  </si>
  <si>
    <r>
      <t>DATOS DEL EVALUADOR</t>
    </r>
    <r>
      <rPr>
        <sz val="10"/>
        <color theme="0"/>
        <rFont val="Arial"/>
        <family val="2"/>
      </rPr>
      <t xml:space="preserve"> (Jefe inmediato)</t>
    </r>
  </si>
  <si>
    <t>Empleo (Denominación, Codigo, Grado):</t>
  </si>
  <si>
    <t>TIPO DE VINCULACIÓN</t>
  </si>
  <si>
    <t>DEPENDENCIA</t>
  </si>
  <si>
    <t>VICERRECTORÍA ADMINISTRATIVA</t>
  </si>
  <si>
    <t>VICERRECTORÍA ACADÉMICA</t>
  </si>
  <si>
    <t>VICERRECTORÍA DE INVESTIGACIÓN Y PROYECCIÓN SOCIAL</t>
  </si>
  <si>
    <t>OFICINA DE TALENTO HUMANO</t>
  </si>
  <si>
    <t>JEFE DE OFICINA ASESORA PLANEACIÓN-CÓDIGO 1045- GRADO 11</t>
  </si>
  <si>
    <t>Nombramiento Provisional</t>
  </si>
  <si>
    <t>RECTORÍA</t>
  </si>
  <si>
    <t>Programa de Ciencia Política</t>
  </si>
  <si>
    <t>Programa de Derecho</t>
  </si>
  <si>
    <t>Depto. Matemáticas y Estadística</t>
  </si>
  <si>
    <t>Depto. Ciencias Naturales</t>
  </si>
  <si>
    <t>Programa de Comunicación Social y Periodismo</t>
  </si>
  <si>
    <t>Programa de Psicología</t>
  </si>
  <si>
    <t>SECRETARÍA GENERAL</t>
  </si>
  <si>
    <t>OFICINA DE CONTROL INTERNO</t>
  </si>
  <si>
    <t>DIRECCIÓN ADMINISTRATIVA DE CONTROL INTERNO DISCIPLINARIO</t>
  </si>
  <si>
    <t>CENTRO DE INFORMACIÓN, TECNOLOGÍAS Y CONTROL DOCUMENTAL</t>
  </si>
  <si>
    <t>OFICINA ASESORA DE COMUNICACIONES</t>
  </si>
  <si>
    <t>DIRECCIÓN ADMINISTRATIVA DE BIENESTAR UNIVERSITARIO</t>
  </si>
  <si>
    <t>OFICINA ASESORA DE PLANEACIÓN</t>
  </si>
  <si>
    <t>OFICINA DE CONTRATACIÓN</t>
  </si>
  <si>
    <t>OFICINA DE ASEGURAMIENTO DE LA CALIDAD</t>
  </si>
  <si>
    <t>OFICINA DE RELACIONES NACIONALES E INTERNACIONALES</t>
  </si>
  <si>
    <t>DIRECCIÓN DE REGISTRO Y CONTROL ACADÉMICO</t>
  </si>
  <si>
    <t>DIRECCIÓN GENERAL DE POSTGRADOS</t>
  </si>
  <si>
    <t>DIRECCIÓN GENERAL DE CURRÍCULO</t>
  </si>
  <si>
    <t>DIRECCIÓN DE BIBLIOTECAS</t>
  </si>
  <si>
    <t>DIRECCIÓN DE CENTRO DE GRADUADOS</t>
  </si>
  <si>
    <t>DIRECCIÓN GENERAL DE INVESTIGACIONES</t>
  </si>
  <si>
    <t>DIRECCIÓN ADMINISTRATIVA DE PROYECCIÓN SOCIAL Y PROYECTOS ESPECIALES.</t>
  </si>
  <si>
    <t>DIRECCIÓN EDITORIAL Y DE PUBLICACIONES</t>
  </si>
  <si>
    <t>CENTRO DE EMPRENDIMIENTO E INNOVACIÓN</t>
  </si>
  <si>
    <t>OFICINA DE GESTIÓN FINANCIERA Y RECURSOS FÍSICOS.</t>
  </si>
  <si>
    <t>FACULTAD DE CIENCIAS JURÍDICAS Y POLÍTICAS</t>
  </si>
  <si>
    <t>FACULTAD DE EDUCACIÓN</t>
  </si>
  <si>
    <t>FACULTAD DE SALUD</t>
  </si>
  <si>
    <t>FACULTAD DE CIENCIAS EXACTAS Y NATURALES</t>
  </si>
  <si>
    <t>FACULTAD DE CIENCIAS SOCIALES Y HUMANAS</t>
  </si>
  <si>
    <t>FACULTAD DE ECONOMÍA Y ADMINISTRACIÓN</t>
  </si>
  <si>
    <t xml:space="preserve">Depto. Ciencias Clínicas </t>
  </si>
  <si>
    <t>Depto. Enfermería</t>
  </si>
  <si>
    <t>Depto. Ciencias Básicas</t>
  </si>
  <si>
    <t>Depto. Salud Pública</t>
  </si>
  <si>
    <t>DIRECCIÓN DE SEDES REGIONALES</t>
  </si>
  <si>
    <t>COORDINACIÓN DE SEDE REGIONAL</t>
  </si>
  <si>
    <t>SECRETARÍA GENERAL- Área de Gestión Documental</t>
  </si>
  <si>
    <t>SECRETARÍA GENERAL-Área de Atención al Usuario</t>
  </si>
  <si>
    <t>Dependencia :</t>
  </si>
  <si>
    <t>Programa de Lic. en Educación Infantil</t>
  </si>
  <si>
    <t>Programa de Lic. en Educación Artística</t>
  </si>
  <si>
    <t>Programa de Lic. en Lengua Extranjera</t>
  </si>
  <si>
    <t>Programa de Lic. en Literatura y Lengua Castellana</t>
  </si>
  <si>
    <t>Programa de Lic. en Educación Física, Recreación y Deportes</t>
  </si>
  <si>
    <t>Programa de Lic. en en Ciencias Naturales y Ed. Ambiental</t>
  </si>
  <si>
    <t>Programa de Lic. en Matemáticas</t>
  </si>
  <si>
    <t>Programa de Administración de Empresas</t>
  </si>
  <si>
    <t>Programa de Economía</t>
  </si>
  <si>
    <t>Programas de Administración Turística y Hotelera</t>
  </si>
  <si>
    <t>Programa de Administración Financiera</t>
  </si>
  <si>
    <t>Programa  de Contaduría Pública</t>
  </si>
  <si>
    <t>Programa de Ing. Civil.</t>
  </si>
  <si>
    <t>Programa de Ing. de Petróleos.</t>
  </si>
  <si>
    <t>Programa de Ing. Agrícola.</t>
  </si>
  <si>
    <t>Programa de Ing. Electrónica.</t>
  </si>
  <si>
    <t>Programa de Ing. de Software.</t>
  </si>
  <si>
    <t>Programa de Ing.Agroindustrial.</t>
  </si>
  <si>
    <t>Programa de Tecnol. en Software.</t>
  </si>
  <si>
    <t>Programa de Tecnol. en Obras Civiles.</t>
  </si>
  <si>
    <t>Programa de Decanatura Secretaría Académica</t>
  </si>
  <si>
    <t>Programa de Decanatura Secretaría Administrativa</t>
  </si>
  <si>
    <t>RECTOR - CÓDIGO 0045- GRADO 22</t>
  </si>
  <si>
    <t>VICERRECTOR ADMINISTRATIVO- CÓDIGO 0060- GRADO 19</t>
  </si>
  <si>
    <t>SECRETARIO GENERAL- CÓDIGO 0185- GRADO 17</t>
  </si>
  <si>
    <t>DECANO -CÓDIGO 0085- GRADO 17</t>
  </si>
  <si>
    <t>DIRECTOR  DE CENTRO DE SEDES REGIONALES- CÓDIGO 0095- GRADO 06</t>
  </si>
  <si>
    <t>DIRECTOR  DE CENTRO DE REGISTRO Y CONTROL ACADÉMICO- CÓDIGO 0095- GRADO 06</t>
  </si>
  <si>
    <t>DIRECTOR  DE CENTRO CURRÍCULO- CÓDIGO 0095- GRADO 06</t>
  </si>
  <si>
    <t>DIRECTOR  DE CENTRO DE INFORMACIÓN, TECNOLOGÍAS Y CONTROL DOCUMENTAL- CÓDIGO 0095- GRADO 06</t>
  </si>
  <si>
    <t>DIRECTOR  DE CENTRO DE GRADUADOS- CÓDIGO 0095- GRADO 06</t>
  </si>
  <si>
    <t>DIRECTOR  DE SEDES REGIONALES- CÓDIGO 0095- GRADO 06</t>
  </si>
  <si>
    <t>DIRECTOR ADMINISTRATIVO DE CONTROL INTERNO DISCIPLINARIO-CÓDIGO 0060-GRADO 17</t>
  </si>
  <si>
    <t>DIRECTOR ADMINISTRATIVO DE BIENESTAR UNIVERSITARIO-CÓDIGO 0060-GRADO 0</t>
  </si>
  <si>
    <t>DIRECTOR ADMINISTRATIVO DE PROYECCIÓN SOCIAL Y PROYECTOS ESPECIALES-CÓDIGO 0060-GRADO 10</t>
  </si>
  <si>
    <t>JEFE DE OFICINA DE CONTROL INTERNO-CÓDIGO 0137- GRADO 13</t>
  </si>
  <si>
    <t>JEFE DE CONTRATACIÓN-CÓDIGO 0137- GRADO 10</t>
  </si>
  <si>
    <t>JEFE DE ASEGURAMIENTO DE LA CALIDAD-CÓDIGO 0137- GRADO 10</t>
  </si>
  <si>
    <t>JEFE DE OFICINA DE TALENTO HUMANO-CÓDIGO 0137- GRADO 10</t>
  </si>
  <si>
    <t>JEFE DE FINANCIERA Y DE RECURSOS FÍSICOS-CÓDIGO 0137- GRADO 10</t>
  </si>
  <si>
    <t>JEFE DE RELACIONES NACIONALES E INTERNACIONALES-CÓDIGO 0137- GRADO 10</t>
  </si>
  <si>
    <t>JEFE DE OFICINA ASESORA JURÍDICA-CÓDIGO 1045- GRADO 11</t>
  </si>
  <si>
    <t>EMPLEO JEFE</t>
  </si>
  <si>
    <t>VICERRECTOR ACADÉMICO- CÓDIGO 0060- GRADO 19</t>
  </si>
  <si>
    <t>VICERRECTOR DE INVESTIGACIÓN Y PROYECCIÓN SOCIAL- CÓDIGO 0060- GRADO 19</t>
  </si>
  <si>
    <t>DEFINITIVA- ANUAL U ORDINARIA</t>
  </si>
  <si>
    <t>CLASE DE EVALUACIÓN</t>
  </si>
  <si>
    <r>
      <t xml:space="preserve">Valoración 
</t>
    </r>
    <r>
      <rPr>
        <b/>
        <u/>
        <sz val="10"/>
        <color theme="0"/>
        <rFont val="Arial"/>
        <family val="2"/>
      </rPr>
      <t>Peso x Logro</t>
    </r>
  </si>
  <si>
    <t>N°</t>
  </si>
  <si>
    <t>COMPETENCIA</t>
  </si>
  <si>
    <t>DEL EMPLEO</t>
  </si>
  <si>
    <t>ORIENTACIÓN A RESULTADOS</t>
  </si>
  <si>
    <t>ORIENTACIÓN AL USUARIO Y AL CIUDADANO</t>
  </si>
  <si>
    <t>TRANSPARENCIA</t>
  </si>
  <si>
    <t>COMPROMISO CON LA ORGANIZACIÓN</t>
  </si>
  <si>
    <t>COMUNES</t>
  </si>
  <si>
    <t>Componente de la  evaluación</t>
  </si>
  <si>
    <t>COMPONENTE DE LA EVALUACIÓN</t>
  </si>
  <si>
    <t>Compromiso funcional N° 1</t>
  </si>
  <si>
    <t>Compromiso funcional N° 2</t>
  </si>
  <si>
    <t>Compromiso funcional N° 3</t>
  </si>
  <si>
    <t>Compromiso funcional N° 4</t>
  </si>
  <si>
    <t>Compromiso funcional N° 5</t>
  </si>
  <si>
    <t>Compromiso Comportamental N° 1</t>
  </si>
  <si>
    <t>Compromiso Comportamental N° 2</t>
  </si>
  <si>
    <t>Compromiso Comportamental N° 3</t>
  </si>
  <si>
    <t>Compromiso Comportamental N° 4</t>
  </si>
  <si>
    <t>Compromiso Comportamental N° 5</t>
  </si>
  <si>
    <t>Evidencia Aportada por</t>
  </si>
  <si>
    <t>Observación</t>
  </si>
  <si>
    <t>VALORACIÓN</t>
  </si>
  <si>
    <t>Compromisos Funcionales</t>
  </si>
  <si>
    <t>Compromisos Comportamentales</t>
  </si>
  <si>
    <t>Evaluador</t>
  </si>
  <si>
    <t>Evaluado</t>
  </si>
  <si>
    <t>Evidencia aportada por</t>
  </si>
  <si>
    <t>Tipo de Competencia</t>
  </si>
  <si>
    <t xml:space="preserve">COMPETENCIAS COMPORTAMENTALES COMUNES DE LOS SERVIDORES PÚBLICOS </t>
  </si>
  <si>
    <t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t>
  </si>
  <si>
    <t>•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t>
  </si>
  <si>
    <t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t>
  </si>
  <si>
    <t>• Promueve las metas de la organización y respeta sus normas.
• Antepone las necesidades de la organización a sus propias necesidades.
• Apoya a la organización en situaciones dificiles.
• Demuestra sentido de pertenencia en todas sus actuaciones.</t>
  </si>
  <si>
    <t>COMPETENCIAS</t>
  </si>
  <si>
    <t>EMPLEO</t>
  </si>
  <si>
    <t>Nivel de Desarrollo</t>
  </si>
  <si>
    <t>Puntaje x10</t>
  </si>
  <si>
    <t>Fecha de registro evidencia</t>
  </si>
  <si>
    <t>Clase de Evaluación</t>
  </si>
  <si>
    <t>Período de Evaluación</t>
  </si>
  <si>
    <t>Evaluación</t>
  </si>
  <si>
    <t xml:space="preserve">Evaluación </t>
  </si>
  <si>
    <t xml:space="preserve">NOTIFICACIÓN </t>
  </si>
  <si>
    <t>Firmas</t>
  </si>
  <si>
    <t>Fecha de notificación</t>
  </si>
  <si>
    <t>Ley 1437 de 2011. Código de Procedimiento Administrativo y de lo Contencioso Administrativo. Artículo 76. Oportunidad y presentación. Los recursos de reposición y apelación deberán interponerse por escrito en la
diligencia de notificación personal, o dentro de los diez (10) días siguientes a ella, o a la notificación por aviso, o al vencimiento del término de publicación, según el caso. Los recursos contra los actos presuntos podrán
interponerse en cualquier tiempo, salvo en el evento en que se haya acudido ante el juez.</t>
  </si>
  <si>
    <t>Interpone Recurso de Apelación</t>
  </si>
  <si>
    <t>Interpone Recurso de Reposición</t>
  </si>
  <si>
    <t>FACTORES Y ASPECTOS EN LOS QUE SOBRESALE EL EVALUADO</t>
  </si>
  <si>
    <t>FACTORES Y ASPECTOS EN LOS QUE DEBE MEJORAR EL EVALUADO</t>
  </si>
  <si>
    <t>FECHA DE CONCERTACIÓN DE COMPROMISOS LABORALES</t>
  </si>
  <si>
    <t>CALIFICACIÓN</t>
  </si>
  <si>
    <t>Metas  a las cuales contribuye el empleo</t>
  </si>
  <si>
    <t>Metas a las cuales contribuye el empleo</t>
  </si>
  <si>
    <t>De Carrera Administrativa</t>
  </si>
  <si>
    <t>PARCIAL EVENTUAL- POR CAMBIO DE EVALUADOR</t>
  </si>
  <si>
    <t>PARCIAL EVENTUAL- POR CAMBIO DEFINITIVO DEL EMPLEO EVALUADO</t>
  </si>
  <si>
    <t>PARCIAL EVENTUAL- POR RENUNCIA</t>
  </si>
  <si>
    <t>PARCIAL EVENTUAL- POR SEPARACIÓN TEMPORAL DE LAS FUNCIONES DEL CARGO</t>
  </si>
  <si>
    <t>Nota:El presente formato, no otorga Derechos de Carrera Administrativa a los servidores públicos evaluados en Provisionalidad.</t>
  </si>
  <si>
    <t>Tipo de empleo</t>
  </si>
  <si>
    <t>Resultados
(4-15)</t>
  </si>
  <si>
    <t>Desde</t>
  </si>
  <si>
    <t>Hasta</t>
  </si>
  <si>
    <t>EXPERTICIA TÉCNICA</t>
  </si>
  <si>
    <t>Entender y aplicar los conocimientos técnicos del área de desempeño y mantenerlos actualizados.</t>
  </si>
  <si>
    <t xml:space="preserve">• Capta y asimila con facilidad conceptos e información. 
•Aplica el conocimiento técnico a las actividades cotidianas. 
•Analiza la información de acuerdo con las necesidades de la organización. 
•Comprende los aspectos técnicos y los aplica al desarrollo de procesos y procedimientos en los que está involucrado.
•Resuelve problemas utilizando sus conocimientos técnicos de su especialidad y garantizando indicadores y estándares establecidos. 
</t>
  </si>
  <si>
    <t>TRABAJO EN EQUIPO</t>
  </si>
  <si>
    <t>Trabajar con otros para conseguir metas comunes.</t>
  </si>
  <si>
    <t xml:space="preserve">• Identifica claramente los objetivos del grupo y orienta su trabajo a la consecución de los mismos. 
• Colabora con otros para la realización de actividades y metas grupales.
</t>
  </si>
  <si>
    <t>CREATIVIDAD E INNOVACIÓN</t>
  </si>
  <si>
    <t>Presentar ideas y métodos novedosos y concretarlos en acciones.</t>
  </si>
  <si>
    <t xml:space="preserve">• Propone y encuentra formas nuevas y eficaces de hacer las cosas. 
•Es recursivo. 
•Es práctico. 
•Busca nuevas alternativas de solución. 
•Revisa permanentemente los procesos y procedimientos para optimizar los resultados. 
</t>
  </si>
  <si>
    <t>EVALUACIÓN DEL DESEMPEÑO LABORAL – NIVEL TÉCNICO</t>
  </si>
  <si>
    <t>Técnico Operativo-Código 3132- Grado 17</t>
  </si>
  <si>
    <t>Técnico Operativo-Código 3132- Grado 16</t>
  </si>
  <si>
    <t>Técnico Administrativo-Código 3124- Grado 16</t>
  </si>
  <si>
    <t>EMPLEO NIVEL TÉCNICO</t>
  </si>
  <si>
    <t>1. CONCERTACIÓN DE COMPROMISOS LABORALES ( Funcionales y Comportamentales)</t>
  </si>
  <si>
    <t>1. 1 Competencias Funcionales</t>
  </si>
  <si>
    <t>Descripción de Compromisos Funcionales</t>
  </si>
  <si>
    <t>1.2 Competencias Comportamentales</t>
  </si>
  <si>
    <t>Conductas Asociadas a la Competencia</t>
  </si>
  <si>
    <t>Definición de la Competencia</t>
  </si>
  <si>
    <t>COMPTENCIAS COMPORTAMENTALES DEL EMPLEO DE NIVEL TÉCNICO</t>
  </si>
  <si>
    <t xml:space="preserve">1.2 Compromisos Comportamentales </t>
  </si>
  <si>
    <t>Conductas  Asociadas a la Competencia</t>
  </si>
  <si>
    <t>AP-THU-FO-07</t>
  </si>
  <si>
    <t xml:space="preserve">3.  RESULTADOS Y CALIFICACIÓN DE LA EVALUACIÓN </t>
  </si>
  <si>
    <t>RECURSOS</t>
  </si>
  <si>
    <t>2. EVIDENCIAS DE LOS COMPROMISOS LABORALES</t>
  </si>
  <si>
    <t xml:space="preserve">1.1 Compromisos Funcionales </t>
  </si>
  <si>
    <t>Página</t>
  </si>
  <si>
    <t>1 de 1</t>
  </si>
  <si>
    <t xml:space="preserve">1 de 2 </t>
  </si>
  <si>
    <t>CONOCIMIENTO Y APLICACIÓN  DEL SISTEMA DE GESTIÓN CALIDAD</t>
  </si>
  <si>
    <t>Asegurar que establecen, implementan y mantienen los procedimientos necesarios para el buen desempeño del proceso.</t>
  </si>
  <si>
    <t>Conoce el Sistema de Gestión de Calidad de la institución
Conoce los procedimientos aplicables a su empleo
Adopta los instrumentos de mejoramiento continuo diseñados por el Sistema de Gestión de Calidad</t>
  </si>
  <si>
    <t>CONOCIMIENTO Y APLICACIÓN  DEL SISTEMA DE GESTIÓN AMBIENTAL</t>
  </si>
  <si>
    <t>Asegurar que establecen, implementan y mantienen los procesos necesarios para la aplicación de las buenas praticas ambientales.</t>
  </si>
  <si>
    <t>Conoce e implementa las buenas prácticas del  Sistema de Gestión Ambiental de la institución.
Conoce e identifica los aspectos e impactos ambientales 
Participa de las actividades planificadas en los programas ambientales contribuyendo al desempeño ambiental deseado</t>
  </si>
  <si>
    <t>CONOCIMIENTO Y APLICACIÓN  DEL SISTEMA DE GESTION DE SEGURIDAD Y SALUD EN EL TRABAJO</t>
  </si>
  <si>
    <t xml:space="preserve">Asegurar que aplica las actividades con el fin de prevenir la ocurrencia de accidentes y enfermedades de origen laboral </t>
  </si>
  <si>
    <t>Conoce el Sistema de Gestión Seguridad y Salud en el Trabajo
Conoce e implementa las actividades para la prevención de accidentes y enfermedades de origen laboral</t>
  </si>
  <si>
    <t>Carrera Administrativa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</si>
</sst>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_(* \(#,##0.00\);_(* &quot;-&quot;??_);_(@_)"/>
    <numFmt numFmtId="164" formatCode="#,##0.00\ ;&quot; (&quot;#,##0.00\);&quot; -&quot;00\ ;@\ "/>
    <numFmt numFmtId="165" formatCode="0.0%"/>
  </numFmts>
  <fonts count="43">
    <font>
      <sz val="10"/>
      <color indexed="8"/>
      <name val="Zurich BT"/>
      <family val="2"/>
    </font>
    <font>
      <sz val="10"/>
      <color indexed="8"/>
      <name val="Arial"/>
      <family val="2"/>
    </font>
    <font>
      <sz val="11"/>
      <color indexed="8"/>
      <name val="Calibri"/>
      <family val="2"/>
    </font>
    <font>
      <sz val="10"/>
      <color indexed="9"/>
      <name val="Zurich BT"/>
      <family val="2"/>
    </font>
    <font>
      <b/>
      <sz val="10"/>
      <color indexed="9"/>
      <name val="Zurich BT"/>
      <family val="2"/>
    </font>
    <font>
      <b/>
      <sz val="10"/>
      <color indexed="8"/>
      <name val="Zurich BT"/>
      <family val="2"/>
    </font>
    <font>
      <sz val="10"/>
      <color indexed="23"/>
      <name val="Arial"/>
      <family val="2"/>
    </font>
    <font>
      <b/>
      <sz val="12"/>
      <color indexed="8"/>
      <name val="Arial"/>
      <family val="2"/>
    </font>
    <font>
      <b/>
      <sz val="10"/>
      <color indexed="8"/>
      <name val="Arial"/>
      <family val="2"/>
    </font>
    <font>
      <sz val="10"/>
      <name val="Arial"/>
      <family val="2"/>
    </font>
    <font>
      <sz val="8"/>
      <color indexed="8"/>
      <name val="Arial"/>
      <family val="2"/>
    </font>
    <font>
      <sz val="11"/>
      <color indexed="8"/>
      <name val="Arial"/>
      <family val="2"/>
    </font>
    <font>
      <u/>
      <sz val="10"/>
      <color indexed="8"/>
      <name val="Arial"/>
      <family val="2"/>
    </font>
    <font>
      <sz val="10"/>
      <color indexed="8"/>
      <name val="Zurich BT"/>
      <family val="2"/>
    </font>
    <font>
      <sz val="11"/>
      <color theme="1"/>
      <name val="Calibri"/>
      <family val="2"/>
      <scheme val="minor"/>
    </font>
    <font>
      <b/>
      <sz val="10"/>
      <color theme="0"/>
      <name val="Arial"/>
      <family val="2"/>
    </font>
    <font>
      <sz val="10"/>
      <color theme="0"/>
      <name val="Arial"/>
      <family val="2"/>
    </font>
    <font>
      <b/>
      <sz val="10"/>
      <color theme="0"/>
      <name val="Zurich BT"/>
    </font>
    <font>
      <b/>
      <sz val="12"/>
      <color theme="0"/>
      <name val="Arial"/>
      <family val="2"/>
    </font>
    <font>
      <sz val="10"/>
      <color theme="1"/>
      <name val="Zurich BT"/>
      <family val="2"/>
    </font>
    <font>
      <sz val="9"/>
      <color indexed="81"/>
      <name val="Tahoma"/>
      <family val="2"/>
    </font>
    <font>
      <b/>
      <sz val="10"/>
      <color theme="1"/>
      <name val="Arial"/>
      <family val="2"/>
    </font>
    <font>
      <b/>
      <sz val="10"/>
      <color theme="0"/>
      <name val="z"/>
    </font>
    <font>
      <b/>
      <sz val="10"/>
      <color theme="0"/>
      <name val="zur"/>
    </font>
    <font>
      <b/>
      <u/>
      <sz val="10"/>
      <color theme="0"/>
      <name val="Arial"/>
      <family val="2"/>
    </font>
    <font>
      <b/>
      <sz val="8"/>
      <color theme="0"/>
      <name val="Arial"/>
      <family val="2"/>
    </font>
    <font>
      <sz val="10"/>
      <color theme="1"/>
      <name val="Tahoma"/>
      <family val="2"/>
    </font>
    <font>
      <sz val="10"/>
      <color theme="0"/>
      <name val="Tahoma"/>
      <family val="2"/>
    </font>
    <font>
      <sz val="10"/>
      <color theme="1"/>
      <name val="Arial"/>
      <family val="2"/>
    </font>
    <font>
      <u/>
      <sz val="10"/>
      <color theme="10"/>
      <name val="Zurich BT"/>
      <family val="2"/>
    </font>
    <font>
      <sz val="10"/>
      <color rgb="FF000000"/>
      <name val="Tahoma"/>
      <family val="2"/>
    </font>
    <font>
      <sz val="8"/>
      <color theme="1"/>
      <name val="Arial"/>
      <family val="2"/>
    </font>
    <font>
      <sz val="12"/>
      <color theme="1"/>
      <name val="Arial"/>
      <family val="2"/>
    </font>
    <font>
      <sz val="9"/>
      <color indexed="8"/>
      <name val="Arial"/>
      <family val="2"/>
    </font>
    <font>
      <sz val="10"/>
      <color indexed="81"/>
      <name val="Tahoma"/>
      <family val="2"/>
    </font>
    <font>
      <b/>
      <sz val="10"/>
      <color theme="0"/>
      <name val="Zurich BT"/>
      <family val="2"/>
    </font>
    <font>
      <b/>
      <sz val="10"/>
      <color theme="1"/>
      <name val="Zurich BT"/>
      <family val="2"/>
    </font>
    <font>
      <b/>
      <sz val="10"/>
      <color indexed="8"/>
      <name val="Zurich BT"/>
    </font>
    <font>
      <b/>
      <sz val="10"/>
      <color theme="1"/>
      <name val="zur"/>
    </font>
    <font>
      <b/>
      <sz val="9"/>
      <color indexed="81"/>
      <name val="Tahoma"/>
      <family val="2"/>
    </font>
    <font>
      <b/>
      <sz val="10"/>
      <color indexed="81"/>
      <name val="Tahoma"/>
      <family val="2"/>
    </font>
    <font>
      <b/>
      <sz val="9"/>
      <color theme="0"/>
      <name val="Arial"/>
      <family val="2"/>
    </font>
    <font>
      <b/>
      <sz val="10"/>
      <name val="Arial"/>
      <family val="2"/>
    </font>
  </fonts>
  <fills count="31">
    <fill>
      <patternFill patternType="none"/>
    </fill>
    <fill>
      <patternFill patternType="gray125"/>
    </fill>
    <fill>
      <patternFill patternType="solid">
        <fgColor indexed="13"/>
        <bgColor indexed="34"/>
      </patternFill>
    </fill>
    <fill>
      <patternFill patternType="solid">
        <fgColor indexed="19"/>
        <bgColor indexed="53"/>
      </patternFill>
    </fill>
    <fill>
      <patternFill patternType="solid">
        <fgColor indexed="10"/>
        <bgColor indexed="60"/>
      </patternFill>
    </fill>
    <fill>
      <patternFill patternType="solid">
        <fgColor indexed="44"/>
        <bgColor indexed="50"/>
      </patternFill>
    </fill>
    <fill>
      <patternFill patternType="solid">
        <fgColor indexed="57"/>
        <bgColor indexed="21"/>
      </patternFill>
    </fill>
    <fill>
      <patternFill patternType="solid">
        <fgColor indexed="53"/>
        <bgColor indexed="19"/>
      </patternFill>
    </fill>
    <fill>
      <patternFill patternType="solid">
        <fgColor indexed="52"/>
        <bgColor indexed="53"/>
      </patternFill>
    </fill>
    <fill>
      <patternFill patternType="solid">
        <fgColor indexed="29"/>
        <bgColor indexed="45"/>
      </patternFill>
    </fill>
    <fill>
      <patternFill patternType="solid">
        <fgColor indexed="17"/>
        <bgColor indexed="21"/>
      </patternFill>
    </fill>
    <fill>
      <patternFill patternType="solid">
        <fgColor indexed="23"/>
        <bgColor indexed="55"/>
      </patternFill>
    </fill>
    <fill>
      <patternFill patternType="solid">
        <fgColor indexed="9"/>
        <bgColor indexed="26"/>
      </patternFill>
    </fill>
    <fill>
      <patternFill patternType="solid">
        <fgColor indexed="27"/>
        <bgColor indexed="9"/>
      </patternFill>
    </fill>
    <fill>
      <patternFill patternType="solid">
        <fgColor indexed="47"/>
        <bgColor indexed="27"/>
      </patternFill>
    </fill>
    <fill>
      <patternFill patternType="solid">
        <fgColor rgb="FFAD142E"/>
        <bgColor indexed="45"/>
      </patternFill>
    </fill>
    <fill>
      <patternFill patternType="solid">
        <fgColor rgb="FFAD142E"/>
        <bgColor indexed="55"/>
      </patternFill>
    </fill>
    <fill>
      <patternFill patternType="solid">
        <fgColor rgb="FFAD142E"/>
        <bgColor indexed="64"/>
      </patternFill>
    </fill>
    <fill>
      <patternFill patternType="solid">
        <fgColor rgb="FFAD142E"/>
        <bgColor indexed="9"/>
      </patternFill>
    </fill>
    <fill>
      <patternFill patternType="solid">
        <fgColor rgb="FFAD142E"/>
        <bgColor indexed="31"/>
      </patternFill>
    </fill>
    <fill>
      <patternFill patternType="solid">
        <fgColor rgb="FFAD142E"/>
        <bgColor indexed="26"/>
      </patternFill>
    </fill>
    <fill>
      <patternFill patternType="solid">
        <fgColor rgb="FFFF0000"/>
        <bgColor indexed="26"/>
      </patternFill>
    </fill>
    <fill>
      <patternFill patternType="solid">
        <fgColor rgb="FFF2CCCC"/>
        <bgColor indexed="26"/>
      </patternFill>
    </fill>
    <fill>
      <patternFill patternType="solid">
        <fgColor rgb="FFF2CCCC"/>
        <bgColor indexed="64"/>
      </patternFill>
    </fill>
    <fill>
      <patternFill patternType="solid">
        <fgColor theme="0"/>
        <bgColor indexed="55"/>
      </patternFill>
    </fill>
    <fill>
      <patternFill patternType="solid">
        <fgColor theme="0"/>
        <bgColor indexed="64"/>
      </patternFill>
    </fill>
    <fill>
      <patternFill patternType="solid">
        <fgColor theme="0"/>
        <bgColor indexed="45"/>
      </patternFill>
    </fill>
    <fill>
      <patternFill patternType="solid">
        <fgColor theme="0"/>
        <bgColor indexed="26"/>
      </patternFill>
    </fill>
    <fill>
      <patternFill patternType="solid">
        <fgColor theme="0"/>
        <bgColor indexed="9"/>
      </patternFill>
    </fill>
    <fill>
      <patternFill patternType="solid">
        <fgColor theme="1"/>
        <bgColor theme="1"/>
      </patternFill>
    </fill>
    <fill>
      <patternFill patternType="solid">
        <fgColor rgb="FFAD142E"/>
        <bgColor indexed="23"/>
      </patternFill>
    </fill>
  </fills>
  <borders count="103">
    <border>
      <left/>
      <right/>
      <top/>
      <bottom/>
      <diagonal/>
    </border>
    <border>
      <left style="hair">
        <color indexed="8"/>
      </left>
      <right style="hair">
        <color indexed="8"/>
      </right>
      <top style="hair">
        <color indexed="8"/>
      </top>
      <bottom style="hair">
        <color indexed="8"/>
      </bottom>
      <diagonal/>
    </border>
    <border>
      <left/>
      <right style="hair">
        <color indexed="8"/>
      </right>
      <top style="hair">
        <color indexed="8"/>
      </top>
      <bottom style="hair">
        <color indexed="8"/>
      </bottom>
      <diagonal/>
    </border>
    <border>
      <left style="hair">
        <color indexed="8"/>
      </left>
      <right style="hair">
        <color indexed="8"/>
      </right>
      <top/>
      <bottom style="hair">
        <color indexed="8"/>
      </bottom>
      <diagonal/>
    </border>
    <border>
      <left style="hair">
        <color indexed="8"/>
      </left>
      <right style="hair">
        <color indexed="8"/>
      </right>
      <top style="hair">
        <color indexed="8"/>
      </top>
      <bottom/>
      <diagonal/>
    </border>
    <border>
      <left/>
      <right/>
      <top style="hair">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style="hair">
        <color indexed="8"/>
      </right>
      <top style="hair">
        <color indexed="8"/>
      </top>
      <bottom style="thick">
        <color indexed="8"/>
      </bottom>
      <diagonal/>
    </border>
    <border>
      <left/>
      <right style="hair">
        <color indexed="8"/>
      </right>
      <top/>
      <bottom style="hair">
        <color indexed="8"/>
      </bottom>
      <diagonal/>
    </border>
    <border>
      <left style="hair">
        <color indexed="8"/>
      </left>
      <right/>
      <top/>
      <bottom style="hair">
        <color indexed="8"/>
      </bottom>
      <diagonal/>
    </border>
    <border>
      <left/>
      <right style="hair">
        <color indexed="10"/>
      </right>
      <top style="hair">
        <color indexed="10"/>
      </top>
      <bottom style="hair">
        <color indexed="10"/>
      </bottom>
      <diagonal/>
    </border>
    <border>
      <left style="thick">
        <color indexed="8"/>
      </left>
      <right style="thick">
        <color indexed="8"/>
      </right>
      <top style="thick">
        <color indexed="8"/>
      </top>
      <bottom style="thick">
        <color indexed="8"/>
      </bottom>
      <diagonal/>
    </border>
    <border>
      <left style="thick">
        <color indexed="8"/>
      </left>
      <right/>
      <top/>
      <bottom/>
      <diagonal/>
    </border>
    <border>
      <left style="thin">
        <color indexed="8"/>
      </left>
      <right/>
      <top style="thin">
        <color indexed="8"/>
      </top>
      <bottom style="thin">
        <color indexed="8"/>
      </bottom>
      <diagonal/>
    </border>
    <border>
      <left style="thin">
        <color indexed="8"/>
      </left>
      <right style="hair">
        <color indexed="8"/>
      </right>
      <top style="thin">
        <color indexed="8"/>
      </top>
      <bottom style="thin">
        <color indexed="8"/>
      </bottom>
      <diagonal/>
    </border>
    <border>
      <left style="hair">
        <color indexed="8"/>
      </left>
      <right style="hair">
        <color indexed="8"/>
      </right>
      <top style="thin">
        <color indexed="8"/>
      </top>
      <bottom style="thin">
        <color indexed="8"/>
      </bottom>
      <diagonal/>
    </border>
    <border>
      <left style="medium">
        <color indexed="8"/>
      </left>
      <right/>
      <top style="medium">
        <color indexed="8"/>
      </top>
      <bottom/>
      <diagonal/>
    </border>
    <border>
      <left/>
      <right/>
      <top style="thin">
        <color indexed="10"/>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medium">
        <color indexed="8"/>
      </top>
      <bottom style="thin">
        <color indexed="8"/>
      </bottom>
      <diagonal/>
    </border>
    <border>
      <left style="medium">
        <color indexed="8"/>
      </left>
      <right style="medium">
        <color indexed="8"/>
      </right>
      <top style="medium">
        <color indexed="8"/>
      </top>
      <bottom style="thin">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8"/>
      </bottom>
      <diagonal/>
    </border>
    <border>
      <left style="medium">
        <color indexed="8"/>
      </left>
      <right style="medium">
        <color indexed="8"/>
      </right>
      <top style="medium">
        <color indexed="64"/>
      </top>
      <bottom style="thick">
        <color indexed="8"/>
      </bottom>
      <diagonal/>
    </border>
    <border>
      <left style="medium">
        <color indexed="8"/>
      </left>
      <right style="medium">
        <color indexed="8"/>
      </right>
      <top style="medium">
        <color indexed="64"/>
      </top>
      <bottom/>
      <diagonal/>
    </border>
    <border>
      <left style="medium">
        <color indexed="8"/>
      </left>
      <right style="medium">
        <color indexed="8"/>
      </right>
      <top style="medium">
        <color indexed="64"/>
      </top>
      <bottom style="thin">
        <color indexed="8"/>
      </bottom>
      <diagonal/>
    </border>
    <border>
      <left style="medium">
        <color indexed="8"/>
      </left>
      <right style="medium">
        <color indexed="8"/>
      </right>
      <top style="medium">
        <color indexed="8"/>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style="thin">
        <color indexed="8"/>
      </right>
      <top style="thin">
        <color indexed="8"/>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8"/>
      </left>
      <right/>
      <top/>
      <bottom style="thin">
        <color indexed="8"/>
      </bottom>
      <diagonal/>
    </border>
    <border>
      <left/>
      <right/>
      <top/>
      <bottom style="thin">
        <color indexed="8"/>
      </bottom>
      <diagonal/>
    </border>
    <border>
      <left style="thin">
        <color indexed="64"/>
      </left>
      <right/>
      <top/>
      <bottom style="thin">
        <color indexed="8"/>
      </bottom>
      <diagonal/>
    </border>
    <border>
      <left/>
      <right style="thin">
        <color indexed="8"/>
      </right>
      <top/>
      <bottom style="thin">
        <color indexed="8"/>
      </bottom>
      <diagonal/>
    </border>
    <border>
      <left/>
      <right/>
      <top style="thin">
        <color indexed="8"/>
      </top>
      <bottom/>
      <diagonal/>
    </border>
    <border>
      <left style="hair">
        <color indexed="8"/>
      </left>
      <right/>
      <top style="thin">
        <color indexed="8"/>
      </top>
      <bottom style="thin">
        <color indexed="8"/>
      </bottom>
      <diagonal/>
    </border>
    <border>
      <left/>
      <right style="thin">
        <color indexed="64"/>
      </right>
      <top style="thin">
        <color indexed="8"/>
      </top>
      <bottom style="thin">
        <color indexed="8"/>
      </bottom>
      <diagonal/>
    </border>
    <border>
      <left style="thin">
        <color indexed="8"/>
      </left>
      <right/>
      <top style="thin">
        <color indexed="64"/>
      </top>
      <bottom style="thin">
        <color indexed="8"/>
      </bottom>
      <diagonal/>
    </border>
    <border>
      <left/>
      <right/>
      <top style="thin">
        <color indexed="64"/>
      </top>
      <bottom style="thin">
        <color indexed="8"/>
      </bottom>
      <diagonal/>
    </border>
    <border>
      <left style="thin">
        <color theme="1"/>
      </left>
      <right style="thin">
        <color theme="1"/>
      </right>
      <top style="thin">
        <color theme="1"/>
      </top>
      <bottom/>
      <diagonal/>
    </border>
    <border>
      <left/>
      <right/>
      <top style="thin">
        <color theme="1"/>
      </top>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thin">
        <color indexed="64"/>
      </left>
      <right/>
      <top style="thin">
        <color indexed="8"/>
      </top>
      <bottom/>
      <diagonal/>
    </border>
    <border>
      <left style="thin">
        <color indexed="64"/>
      </left>
      <right/>
      <top style="thin">
        <color indexed="8"/>
      </top>
      <bottom style="thin">
        <color indexed="8"/>
      </bottom>
      <diagonal/>
    </border>
    <border>
      <left style="thin">
        <color theme="1"/>
      </left>
      <right style="thin">
        <color theme="1"/>
      </right>
      <top style="thin">
        <color theme="1"/>
      </top>
      <bottom style="thin">
        <color theme="1"/>
      </bottom>
      <diagonal/>
    </border>
    <border>
      <left/>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rgb="FFC00000"/>
      </left>
      <right style="thin">
        <color rgb="FFC00000"/>
      </right>
      <top style="thin">
        <color rgb="FFC00000"/>
      </top>
      <bottom style="thin">
        <color rgb="FFC00000"/>
      </bottom>
      <diagonal/>
    </border>
    <border>
      <left style="thin">
        <color theme="1"/>
      </left>
      <right style="thin">
        <color rgb="FFC00000"/>
      </right>
      <top style="thin">
        <color theme="1"/>
      </top>
      <bottom style="thin">
        <color rgb="FFC00000"/>
      </bottom>
      <diagonal/>
    </border>
    <border>
      <left style="thin">
        <color rgb="FFC00000"/>
      </left>
      <right style="thin">
        <color rgb="FFC00000"/>
      </right>
      <top style="thin">
        <color theme="1"/>
      </top>
      <bottom style="thin">
        <color rgb="FFC00000"/>
      </bottom>
      <diagonal/>
    </border>
    <border>
      <left style="thin">
        <color theme="1"/>
      </left>
      <right style="thin">
        <color rgb="FFC00000"/>
      </right>
      <top style="thin">
        <color rgb="FFC00000"/>
      </top>
      <bottom style="thin">
        <color rgb="FFC00000"/>
      </bottom>
      <diagonal/>
    </border>
    <border>
      <left style="thin">
        <color theme="1"/>
      </left>
      <right style="thin">
        <color rgb="FFC00000"/>
      </right>
      <top style="thin">
        <color rgb="FFC00000"/>
      </top>
      <bottom/>
      <diagonal/>
    </border>
    <border>
      <left style="thin">
        <color rgb="FFC00000"/>
      </left>
      <right style="thin">
        <color rgb="FFC00000"/>
      </right>
      <top style="thin">
        <color rgb="FFC00000"/>
      </top>
      <bottom/>
      <diagonal/>
    </border>
    <border>
      <left/>
      <right style="thin">
        <color indexed="64"/>
      </right>
      <top style="thin">
        <color indexed="64"/>
      </top>
      <bottom/>
      <diagonal/>
    </border>
    <border>
      <left/>
      <right/>
      <top/>
      <bottom style="thin">
        <color theme="1"/>
      </bottom>
      <diagonal/>
    </border>
    <border>
      <left/>
      <right style="thin">
        <color indexed="64"/>
      </right>
      <top/>
      <bottom style="thin">
        <color theme="1"/>
      </bottom>
      <diagonal/>
    </border>
    <border>
      <left style="thin">
        <color theme="1"/>
      </left>
      <right/>
      <top style="thin">
        <color indexed="64"/>
      </top>
      <bottom style="thin">
        <color indexed="64"/>
      </bottom>
      <diagonal/>
    </border>
    <border>
      <left style="thin">
        <color indexed="8"/>
      </left>
      <right/>
      <top/>
      <bottom/>
      <diagonal/>
    </border>
    <border>
      <left/>
      <right style="thin">
        <color indexed="64"/>
      </right>
      <top style="thin">
        <color theme="1"/>
      </top>
      <bottom/>
      <diagonal/>
    </border>
    <border>
      <left/>
      <right style="thin">
        <color indexed="8"/>
      </right>
      <top/>
      <bottom/>
      <diagonal/>
    </border>
    <border>
      <left/>
      <right style="thin">
        <color theme="1"/>
      </right>
      <top style="thin">
        <color theme="1"/>
      </top>
      <bottom/>
      <diagonal/>
    </border>
    <border>
      <left/>
      <right style="thin">
        <color theme="1"/>
      </right>
      <top style="thin">
        <color indexed="64"/>
      </top>
      <bottom style="thin">
        <color indexed="64"/>
      </bottom>
      <diagonal/>
    </border>
    <border>
      <left style="thin">
        <color indexed="64"/>
      </left>
      <right style="thin">
        <color indexed="64"/>
      </right>
      <top/>
      <bottom/>
      <diagonal/>
    </border>
    <border>
      <left style="thin">
        <color theme="1"/>
      </left>
      <right/>
      <top/>
      <bottom/>
      <diagonal/>
    </border>
    <border>
      <left style="thin">
        <color indexed="8"/>
      </left>
      <right style="thin">
        <color indexed="8"/>
      </right>
      <top/>
      <bottom/>
      <diagonal/>
    </border>
    <border>
      <left/>
      <right style="thin">
        <color theme="1"/>
      </right>
      <top/>
      <bottom/>
      <diagonal/>
    </border>
    <border>
      <left/>
      <right style="thin">
        <color indexed="64"/>
      </right>
      <top style="thin">
        <color indexed="8"/>
      </top>
      <bottom/>
      <diagonal/>
    </border>
    <border>
      <left style="thin">
        <color indexed="8"/>
      </left>
      <right/>
      <top style="thin">
        <color theme="1"/>
      </top>
      <bottom/>
      <diagonal/>
    </border>
    <border>
      <left/>
      <right/>
      <top style="thin">
        <color theme="1"/>
      </top>
      <bottom style="thin">
        <color indexed="8"/>
      </bottom>
      <diagonal/>
    </border>
    <border>
      <left style="thin">
        <color theme="1"/>
      </left>
      <right style="thin">
        <color theme="1"/>
      </right>
      <top/>
      <bottom/>
      <diagonal/>
    </border>
    <border>
      <left style="thin">
        <color rgb="FFAD142E"/>
      </left>
      <right style="thin">
        <color indexed="64"/>
      </right>
      <top style="thin">
        <color rgb="FFAD142E"/>
      </top>
      <bottom style="thin">
        <color rgb="FFAD142E"/>
      </bottom>
      <diagonal/>
    </border>
    <border>
      <left style="thin">
        <color indexed="64"/>
      </left>
      <right style="thin">
        <color rgb="FFAD142E"/>
      </right>
      <top style="thin">
        <color rgb="FFAD142E"/>
      </top>
      <bottom style="thin">
        <color rgb="FFAD142E"/>
      </bottom>
      <diagonal/>
    </border>
    <border>
      <left style="thin">
        <color rgb="FFAD142E"/>
      </left>
      <right style="thin">
        <color rgb="FFAD142E"/>
      </right>
      <top style="thin">
        <color rgb="FFAD142E"/>
      </top>
      <bottom style="thin">
        <color rgb="FFAD142E"/>
      </bottom>
      <diagonal/>
    </border>
    <border>
      <left/>
      <right/>
      <top style="thin">
        <color rgb="FFAD142E"/>
      </top>
      <bottom style="thin">
        <color rgb="FFAD142E"/>
      </bottom>
      <diagonal/>
    </border>
    <border>
      <left/>
      <right style="thin">
        <color indexed="64"/>
      </right>
      <top style="thin">
        <color rgb="FFAD142E"/>
      </top>
      <bottom style="thin">
        <color rgb="FFAD142E"/>
      </bottom>
      <diagonal/>
    </border>
    <border>
      <left style="thin">
        <color rgb="FFAD142E"/>
      </left>
      <right/>
      <top/>
      <bottom/>
      <diagonal/>
    </border>
    <border>
      <left style="thin">
        <color rgb="FFAD142E"/>
      </left>
      <right/>
      <top style="thin">
        <color rgb="FFAD142E"/>
      </top>
      <bottom style="thin">
        <color rgb="FFAD142E"/>
      </bottom>
      <diagonal/>
    </border>
    <border>
      <left style="thin">
        <color rgb="FFAD142E"/>
      </left>
      <right/>
      <top style="thin">
        <color rgb="FFAD142E"/>
      </top>
      <bottom/>
      <diagonal/>
    </border>
    <border>
      <left style="thin">
        <color rgb="FFAD142E"/>
      </left>
      <right/>
      <top/>
      <bottom style="thin">
        <color rgb="FFAD142E"/>
      </bottom>
      <diagonal/>
    </border>
    <border>
      <left/>
      <right/>
      <top/>
      <bottom style="thin">
        <color rgb="FFAD142E"/>
      </bottom>
      <diagonal/>
    </border>
    <border>
      <left/>
      <right style="thin">
        <color rgb="FFAD142E"/>
      </right>
      <top style="thin">
        <color rgb="FFAD142E"/>
      </top>
      <bottom/>
      <diagonal/>
    </border>
    <border>
      <left/>
      <right style="thin">
        <color rgb="FFAD142E"/>
      </right>
      <top/>
      <bottom/>
      <diagonal/>
    </border>
    <border>
      <left/>
      <right style="thin">
        <color rgb="FFAD142E"/>
      </right>
      <top/>
      <bottom style="thin">
        <color rgb="FFAD142E"/>
      </bottom>
      <diagonal/>
    </border>
    <border>
      <left/>
      <right/>
      <top style="thin">
        <color rgb="FFAD142E"/>
      </top>
      <bottom/>
      <diagonal/>
    </border>
    <border>
      <left/>
      <right/>
      <top style="thin">
        <color rgb="FFAD142E"/>
      </top>
      <bottom style="thin">
        <color indexed="8"/>
      </bottom>
      <diagonal/>
    </border>
    <border>
      <left style="thin">
        <color indexed="8"/>
      </left>
      <right style="thin">
        <color indexed="8"/>
      </right>
      <top/>
      <bottom style="thin">
        <color indexed="8"/>
      </bottom>
      <diagonal/>
    </border>
  </borders>
  <cellStyleXfs count="28">
    <xf numFmtId="0" fontId="0" fillId="0" borderId="0"/>
    <xf numFmtId="0" fontId="13" fillId="2" borderId="0" applyBorder="0" applyProtection="0"/>
    <xf numFmtId="0" fontId="13" fillId="3" borderId="0" applyBorder="0" applyProtection="0"/>
    <xf numFmtId="0" fontId="3" fillId="4" borderId="0" applyBorder="0" applyProtection="0"/>
    <xf numFmtId="0" fontId="4" fillId="4" borderId="0" applyBorder="0" applyProtection="0"/>
    <xf numFmtId="0" fontId="5" fillId="5" borderId="0" applyBorder="0" applyProtection="0"/>
    <xf numFmtId="0" fontId="5" fillId="2" borderId="0" applyBorder="0" applyProtection="0"/>
    <xf numFmtId="0" fontId="5" fillId="6" borderId="0" applyBorder="0" applyProtection="0"/>
    <xf numFmtId="0" fontId="13" fillId="5" borderId="0" applyBorder="0" applyProtection="0"/>
    <xf numFmtId="0" fontId="13" fillId="7" borderId="0" applyBorder="0" applyProtection="0"/>
    <xf numFmtId="164" fontId="13" fillId="0" borderId="0" applyBorder="0" applyProtection="0"/>
    <xf numFmtId="164" fontId="13" fillId="0" borderId="0" applyBorder="0" applyProtection="0"/>
    <xf numFmtId="164" fontId="13" fillId="0" borderId="0" applyBorder="0" applyProtection="0"/>
    <xf numFmtId="164" fontId="13" fillId="0" borderId="0" applyBorder="0" applyProtection="0"/>
    <xf numFmtId="43" fontId="14" fillId="0" borderId="0" applyFont="0" applyFill="0" applyBorder="0" applyAlignment="0" applyProtection="0"/>
    <xf numFmtId="0" fontId="13" fillId="8" borderId="0" applyBorder="0" applyProtection="0"/>
    <xf numFmtId="0" fontId="1" fillId="0" borderId="0" applyBorder="0" applyProtection="0"/>
    <xf numFmtId="0" fontId="1" fillId="0" borderId="0" applyBorder="0" applyProtection="0"/>
    <xf numFmtId="0" fontId="13" fillId="0" borderId="0" applyBorder="0" applyProtection="0"/>
    <xf numFmtId="0" fontId="2" fillId="0" borderId="0" applyBorder="0" applyProtection="0"/>
    <xf numFmtId="0" fontId="14" fillId="0" borderId="0"/>
    <xf numFmtId="9" fontId="13" fillId="0" borderId="0" applyBorder="0" applyProtection="0"/>
    <xf numFmtId="9" fontId="13" fillId="0" borderId="0" applyBorder="0" applyProtection="0"/>
    <xf numFmtId="9" fontId="13" fillId="0" borderId="0" applyBorder="0" applyProtection="0"/>
    <xf numFmtId="9" fontId="13" fillId="0" borderId="0" applyBorder="0" applyProtection="0"/>
    <xf numFmtId="0" fontId="13" fillId="9" borderId="0" applyBorder="0" applyProtection="0"/>
    <xf numFmtId="0" fontId="13" fillId="10" borderId="0" applyBorder="0" applyProtection="0"/>
    <xf numFmtId="0" fontId="29" fillId="0" borderId="0" applyNumberFormat="0" applyFill="0" applyBorder="0" applyAlignment="0" applyProtection="0"/>
  </cellStyleXfs>
  <cellXfs count="418">
    <xf numFmtId="0" fontId="0" fillId="0" borderId="0" xfId="0"/>
    <xf numFmtId="0" fontId="1" fillId="11" borderId="0" xfId="0" applyNumberFormat="1" applyFont="1" applyFill="1" applyAlignment="1" applyProtection="1">
      <alignment horizontal="center"/>
      <protection locked="0"/>
    </xf>
    <xf numFmtId="0" fontId="1" fillId="13" borderId="0" xfId="0" applyNumberFormat="1" applyFont="1" applyFill="1" applyAlignment="1" applyProtection="1">
      <alignment horizontal="center"/>
      <protection locked="0"/>
    </xf>
    <xf numFmtId="0" fontId="1" fillId="9" borderId="0" xfId="0" applyNumberFormat="1" applyFont="1" applyFill="1" applyAlignment="1" applyProtection="1">
      <alignment horizontal="center"/>
      <protection locked="0"/>
    </xf>
    <xf numFmtId="0" fontId="1" fillId="13" borderId="2" xfId="0" applyNumberFormat="1" applyFont="1" applyFill="1" applyBorder="1" applyAlignment="1" applyProtection="1">
      <alignment horizontal="center" vertical="center"/>
      <protection locked="0"/>
    </xf>
    <xf numFmtId="0" fontId="1" fillId="12" borderId="12" xfId="0" applyNumberFormat="1" applyFont="1" applyFill="1" applyBorder="1" applyAlignment="1" applyProtection="1">
      <alignment horizontal="center" vertical="center"/>
      <protection locked="0"/>
    </xf>
    <xf numFmtId="0" fontId="6" fillId="11" borderId="0" xfId="0" applyNumberFormat="1" applyFont="1" applyFill="1" applyProtection="1">
      <protection locked="0"/>
    </xf>
    <xf numFmtId="0" fontId="6" fillId="0" borderId="0" xfId="0" applyNumberFormat="1" applyFont="1" applyFill="1" applyProtection="1">
      <protection locked="0"/>
    </xf>
    <xf numFmtId="0" fontId="1" fillId="12" borderId="0" xfId="0" applyNumberFormat="1" applyFont="1" applyFill="1" applyAlignment="1" applyProtection="1">
      <alignment horizontal="center"/>
      <protection locked="0"/>
    </xf>
    <xf numFmtId="0" fontId="8" fillId="12" borderId="12" xfId="0" applyNumberFormat="1" applyFont="1" applyFill="1" applyBorder="1" applyAlignment="1" applyProtection="1">
      <alignment horizontal="center"/>
      <protection locked="0"/>
    </xf>
    <xf numFmtId="0" fontId="1" fillId="12" borderId="0" xfId="0" applyNumberFormat="1" applyFont="1" applyFill="1" applyAlignment="1" applyProtection="1">
      <protection locked="0"/>
    </xf>
    <xf numFmtId="0" fontId="1" fillId="12" borderId="0" xfId="0" applyNumberFormat="1" applyFont="1" applyFill="1" applyProtection="1">
      <protection locked="0"/>
    </xf>
    <xf numFmtId="0" fontId="6" fillId="0" borderId="1" xfId="0" applyNumberFormat="1" applyFont="1" applyFill="1" applyBorder="1" applyProtection="1">
      <protection locked="0"/>
    </xf>
    <xf numFmtId="0" fontId="1" fillId="0" borderId="0" xfId="0" applyNumberFormat="1" applyFont="1" applyFill="1" applyAlignment="1" applyProtection="1">
      <alignment horizontal="center"/>
      <protection locked="0"/>
    </xf>
    <xf numFmtId="10" fontId="6" fillId="0" borderId="1" xfId="10" applyNumberFormat="1" applyFont="1" applyFill="1" applyBorder="1" applyAlignment="1" applyProtection="1">
      <alignment horizontal="center" vertical="center"/>
      <protection locked="0"/>
    </xf>
    <xf numFmtId="0" fontId="8" fillId="9" borderId="9" xfId="0" applyNumberFormat="1" applyFont="1" applyFill="1" applyBorder="1" applyAlignment="1" applyProtection="1">
      <alignment horizontal="center" vertical="center" wrapText="1"/>
      <protection locked="0"/>
    </xf>
    <xf numFmtId="0" fontId="1" fillId="0" borderId="10" xfId="0" applyNumberFormat="1" applyFont="1" applyFill="1" applyBorder="1" applyAlignment="1" applyProtection="1">
      <alignment horizontal="center" vertical="center"/>
      <protection locked="0"/>
    </xf>
    <xf numFmtId="0" fontId="6" fillId="12" borderId="0" xfId="0" applyNumberFormat="1" applyFont="1" applyFill="1" applyProtection="1">
      <protection locked="0"/>
    </xf>
    <xf numFmtId="165" fontId="6" fillId="0" borderId="1" xfId="21" applyNumberFormat="1" applyFont="1" applyFill="1" applyBorder="1" applyAlignment="1" applyProtection="1">
      <alignment horizontal="center" vertical="center"/>
      <protection locked="0"/>
    </xf>
    <xf numFmtId="0" fontId="1" fillId="0" borderId="2" xfId="0" applyNumberFormat="1" applyFont="1" applyFill="1" applyBorder="1" applyAlignment="1" applyProtection="1">
      <alignment horizontal="center" vertical="center"/>
      <protection locked="0"/>
    </xf>
    <xf numFmtId="0" fontId="8" fillId="12" borderId="0" xfId="0" applyNumberFormat="1" applyFont="1" applyFill="1" applyAlignment="1" applyProtection="1">
      <alignment horizontal="right" vertical="center"/>
      <protection locked="0"/>
    </xf>
    <xf numFmtId="0" fontId="12" fillId="12" borderId="0" xfId="0" applyNumberFormat="1" applyFont="1" applyFill="1" applyAlignment="1" applyProtection="1">
      <alignment vertical="top" wrapText="1"/>
      <protection locked="0"/>
    </xf>
    <xf numFmtId="0" fontId="1" fillId="11" borderId="0" xfId="0" applyNumberFormat="1" applyFont="1" applyFill="1" applyProtection="1">
      <protection locked="0"/>
    </xf>
    <xf numFmtId="0" fontId="1" fillId="12" borderId="0" xfId="0" applyNumberFormat="1" applyFont="1" applyFill="1" applyProtection="1"/>
    <xf numFmtId="0" fontId="1" fillId="12" borderId="0" xfId="0" applyNumberFormat="1" applyFont="1" applyFill="1" applyBorder="1" applyProtection="1"/>
    <xf numFmtId="165" fontId="8" fillId="0" borderId="11" xfId="21" applyNumberFormat="1" applyFont="1" applyFill="1" applyBorder="1" applyAlignment="1" applyProtection="1">
      <alignment horizontal="center" vertical="center"/>
    </xf>
    <xf numFmtId="0" fontId="1" fillId="12" borderId="5" xfId="0" applyNumberFormat="1" applyFont="1" applyFill="1" applyBorder="1" applyAlignment="1" applyProtection="1">
      <alignment horizontal="right"/>
    </xf>
    <xf numFmtId="0" fontId="1" fillId="12" borderId="0" xfId="0" applyNumberFormat="1" applyFont="1" applyFill="1" applyAlignment="1" applyProtection="1">
      <alignment horizontal="right"/>
    </xf>
    <xf numFmtId="9" fontId="8" fillId="0" borderId="0" xfId="0" applyNumberFormat="1" applyFont="1" applyFill="1" applyAlignment="1" applyProtection="1">
      <alignment horizontal="center" vertical="center"/>
    </xf>
    <xf numFmtId="9" fontId="8" fillId="12" borderId="0" xfId="21" applyNumberFormat="1" applyFont="1" applyFill="1" applyAlignment="1" applyProtection="1">
      <alignment horizontal="center" vertical="center"/>
    </xf>
    <xf numFmtId="0" fontId="11" fillId="0" borderId="0" xfId="0" applyNumberFormat="1" applyFont="1" applyProtection="1"/>
    <xf numFmtId="9" fontId="6" fillId="0" borderId="0" xfId="0" applyNumberFormat="1" applyFont="1" applyFill="1" applyProtection="1">
      <protection locked="0"/>
    </xf>
    <xf numFmtId="9" fontId="6" fillId="0" borderId="1" xfId="0" applyNumberFormat="1" applyFont="1" applyFill="1" applyBorder="1" applyAlignment="1" applyProtection="1">
      <alignment horizontal="center" vertical="center"/>
      <protection locked="0"/>
    </xf>
    <xf numFmtId="0" fontId="1" fillId="12" borderId="0" xfId="0" applyNumberFormat="1" applyFont="1" applyFill="1" applyBorder="1" applyAlignment="1" applyProtection="1">
      <alignment horizontal="right"/>
    </xf>
    <xf numFmtId="0" fontId="1" fillId="12" borderId="36"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 fillId="26" borderId="46" xfId="17" applyNumberFormat="1" applyFont="1" applyFill="1" applyBorder="1" applyAlignment="1" applyProtection="1">
      <alignment vertical="center"/>
      <protection locked="0"/>
    </xf>
    <xf numFmtId="0" fontId="1" fillId="12" borderId="31" xfId="0" applyNumberFormat="1" applyFont="1" applyFill="1" applyBorder="1" applyAlignment="1" applyProtection="1">
      <alignment horizontal="center" vertical="center" wrapText="1"/>
      <protection locked="0"/>
    </xf>
    <xf numFmtId="0" fontId="25" fillId="20" borderId="36" xfId="0" applyNumberFormat="1" applyFont="1" applyFill="1" applyBorder="1" applyAlignment="1" applyProtection="1">
      <alignment horizontal="center" vertical="center" wrapText="1"/>
    </xf>
    <xf numFmtId="0" fontId="25" fillId="20" borderId="45"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vertical="center"/>
      <protection locked="0"/>
    </xf>
    <xf numFmtId="0" fontId="26" fillId="0" borderId="0" xfId="0" applyFont="1" applyAlignment="1">
      <alignment horizontal="left" vertical="center"/>
    </xf>
    <xf numFmtId="0" fontId="0" fillId="0" borderId="40" xfId="0" applyBorder="1"/>
    <xf numFmtId="0" fontId="19" fillId="0" borderId="54" xfId="0" applyFont="1" applyBorder="1"/>
    <xf numFmtId="0" fontId="27" fillId="0" borderId="0" xfId="0" applyFont="1" applyFill="1" applyBorder="1" applyAlignment="1">
      <alignment horizontal="left" vertical="center"/>
    </xf>
    <xf numFmtId="0" fontId="28" fillId="26" borderId="8" xfId="0" applyNumberFormat="1" applyFont="1" applyFill="1" applyBorder="1" applyAlignment="1" applyProtection="1">
      <alignment vertical="center"/>
    </xf>
    <xf numFmtId="0" fontId="26" fillId="0" borderId="43" xfId="0" applyFont="1" applyFill="1" applyBorder="1" applyAlignment="1">
      <alignment horizontal="left" vertical="center"/>
    </xf>
    <xf numFmtId="0" fontId="27" fillId="0" borderId="44" xfId="0" applyFont="1" applyFill="1" applyBorder="1" applyAlignment="1">
      <alignment horizontal="left" vertical="center"/>
    </xf>
    <xf numFmtId="0" fontId="26" fillId="0" borderId="55" xfId="0" applyFont="1" applyBorder="1" applyAlignment="1">
      <alignment vertical="center"/>
    </xf>
    <xf numFmtId="0" fontId="19" fillId="0" borderId="55" xfId="0" applyFont="1" applyBorder="1"/>
    <xf numFmtId="0" fontId="30" fillId="0" borderId="56" xfId="0" applyFont="1" applyBorder="1" applyAlignment="1">
      <alignment vertical="center"/>
    </xf>
    <xf numFmtId="0" fontId="30" fillId="0" borderId="57" xfId="0" applyFont="1" applyBorder="1" applyAlignment="1">
      <alignment vertical="center"/>
    </xf>
    <xf numFmtId="0" fontId="30" fillId="0" borderId="32" xfId="27" applyFont="1" applyBorder="1" applyAlignment="1">
      <alignment vertical="center"/>
    </xf>
    <xf numFmtId="0" fontId="30" fillId="0" borderId="35" xfId="27" applyFont="1" applyBorder="1" applyAlignment="1">
      <alignment vertical="center"/>
    </xf>
    <xf numFmtId="0" fontId="30" fillId="0" borderId="54" xfId="0" applyFont="1" applyBorder="1" applyAlignment="1">
      <alignment vertical="center"/>
    </xf>
    <xf numFmtId="0" fontId="0" fillId="0" borderId="0" xfId="0" applyAlignment="1">
      <alignment horizontal="left"/>
    </xf>
    <xf numFmtId="9" fontId="8" fillId="12" borderId="0" xfId="21" applyNumberFormat="1" applyFont="1" applyFill="1" applyBorder="1" applyAlignment="1" applyProtection="1">
      <alignment horizontal="center" vertical="center"/>
    </xf>
    <xf numFmtId="0" fontId="15" fillId="20" borderId="44" xfId="0" applyNumberFormat="1" applyFont="1" applyFill="1" applyBorder="1" applyAlignment="1" applyProtection="1">
      <alignment horizontal="center" vertical="center" wrapText="1"/>
    </xf>
    <xf numFmtId="9" fontId="1" fillId="12" borderId="7" xfId="0" applyNumberFormat="1" applyFont="1" applyFill="1" applyBorder="1" applyAlignment="1" applyProtection="1">
      <alignment horizontal="center" vertical="center" wrapText="1"/>
      <protection locked="0"/>
    </xf>
    <xf numFmtId="0" fontId="28" fillId="12" borderId="36" xfId="0" applyNumberFormat="1" applyFont="1" applyFill="1" applyBorder="1" applyAlignment="1">
      <alignment vertical="center" wrapText="1"/>
    </xf>
    <xf numFmtId="0" fontId="28" fillId="12" borderId="36" xfId="0" applyNumberFormat="1" applyFont="1" applyFill="1" applyBorder="1" applyAlignment="1">
      <alignment horizontal="center" vertical="center" wrapText="1"/>
    </xf>
    <xf numFmtId="0" fontId="28" fillId="12" borderId="33" xfId="0" applyNumberFormat="1" applyFont="1" applyFill="1" applyBorder="1" applyAlignment="1">
      <alignment horizontal="center" vertical="center" wrapText="1"/>
    </xf>
    <xf numFmtId="0" fontId="28" fillId="12" borderId="43" xfId="0" applyNumberFormat="1" applyFont="1" applyFill="1" applyBorder="1" applyAlignment="1">
      <alignment vertical="center" wrapText="1"/>
    </xf>
    <xf numFmtId="0" fontId="28" fillId="12" borderId="40" xfId="0" applyNumberFormat="1" applyFont="1" applyFill="1" applyBorder="1" applyAlignment="1">
      <alignment vertical="center" wrapText="1"/>
    </xf>
    <xf numFmtId="0" fontId="1" fillId="12" borderId="35" xfId="0" applyNumberFormat="1" applyFont="1" applyFill="1" applyBorder="1" applyAlignment="1" applyProtection="1">
      <alignment horizontal="center" vertical="center" wrapText="1"/>
      <protection locked="0"/>
    </xf>
    <xf numFmtId="0" fontId="0" fillId="0" borderId="0" xfId="0" applyAlignment="1">
      <alignment wrapText="1"/>
    </xf>
    <xf numFmtId="0" fontId="8" fillId="12" borderId="36" xfId="0" applyNumberFormat="1" applyFont="1" applyFill="1" applyBorder="1" applyAlignment="1" applyProtection="1">
      <alignment vertical="center"/>
    </xf>
    <xf numFmtId="9" fontId="8" fillId="12" borderId="36" xfId="21" applyNumberFormat="1" applyFont="1" applyFill="1" applyBorder="1" applyAlignment="1" applyProtection="1">
      <alignment horizontal="center" vertical="center"/>
    </xf>
    <xf numFmtId="9" fontId="15" fillId="21" borderId="36" xfId="21" applyNumberFormat="1" applyFont="1" applyFill="1" applyBorder="1" applyAlignment="1" applyProtection="1">
      <alignment horizontal="center" vertical="center"/>
    </xf>
    <xf numFmtId="165" fontId="8" fillId="0" borderId="0" xfId="21" applyNumberFormat="1" applyFont="1" applyFill="1" applyBorder="1" applyAlignment="1" applyProtection="1">
      <alignment horizontal="center" vertical="center"/>
    </xf>
    <xf numFmtId="1" fontId="13" fillId="0" borderId="36" xfId="21" applyNumberFormat="1" applyBorder="1" applyAlignment="1" applyProtection="1">
      <alignment horizontal="center"/>
    </xf>
    <xf numFmtId="0" fontId="8" fillId="12" borderId="0" xfId="0" applyNumberFormat="1" applyFont="1" applyFill="1" applyAlignment="1" applyProtection="1">
      <alignment vertical="center"/>
    </xf>
    <xf numFmtId="0" fontId="23" fillId="18" borderId="7" xfId="0" applyNumberFormat="1" applyFont="1" applyFill="1" applyBorder="1" applyAlignment="1" applyProtection="1">
      <alignment horizontal="center" vertical="center"/>
    </xf>
    <xf numFmtId="0" fontId="25" fillId="20" borderId="36" xfId="0" applyNumberFormat="1" applyFont="1" applyFill="1" applyBorder="1" applyAlignment="1" applyProtection="1">
      <alignment horizontal="center" vertical="center" wrapText="1"/>
    </xf>
    <xf numFmtId="0" fontId="12" fillId="12" borderId="14" xfId="0" applyNumberFormat="1" applyFont="1" applyFill="1" applyBorder="1" applyAlignment="1" applyProtection="1">
      <alignment horizontal="center" vertical="top" wrapText="1"/>
      <protection locked="0"/>
    </xf>
    <xf numFmtId="0" fontId="1" fillId="0" borderId="23" xfId="0" applyNumberFormat="1" applyFont="1" applyFill="1" applyBorder="1" applyAlignment="1" applyProtection="1">
      <alignment horizontal="justify" vertical="top" wrapText="1"/>
    </xf>
    <xf numFmtId="0" fontId="1" fillId="27" borderId="23" xfId="0" applyNumberFormat="1" applyFont="1" applyFill="1" applyBorder="1" applyAlignment="1" applyProtection="1">
      <alignment horizontal="justify" vertical="top" wrapText="1"/>
    </xf>
    <xf numFmtId="0" fontId="8" fillId="22" borderId="27" xfId="0" applyNumberFormat="1" applyFont="1" applyFill="1" applyBorder="1" applyAlignment="1" applyProtection="1">
      <alignment horizontal="justify" vertical="center" wrapText="1"/>
    </xf>
    <xf numFmtId="1" fontId="6" fillId="0" borderId="1" xfId="0" applyNumberFormat="1" applyFont="1" applyFill="1" applyBorder="1" applyAlignment="1" applyProtection="1">
      <alignment horizontal="center" vertical="center"/>
      <protection locked="0"/>
    </xf>
    <xf numFmtId="1" fontId="6" fillId="0" borderId="4" xfId="21" applyNumberFormat="1" applyFont="1" applyFill="1" applyBorder="1" applyAlignment="1" applyProtection="1">
      <alignment horizontal="center" vertical="center"/>
      <protection locked="0"/>
    </xf>
    <xf numFmtId="0" fontId="1" fillId="0" borderId="23" xfId="0" applyNumberFormat="1" applyFont="1" applyFill="1" applyBorder="1" applyAlignment="1" applyProtection="1">
      <alignment horizontal="justify" vertical="center" wrapText="1"/>
      <protection locked="0"/>
    </xf>
    <xf numFmtId="0" fontId="1" fillId="22" borderId="23" xfId="0" applyNumberFormat="1" applyFont="1" applyFill="1" applyBorder="1" applyAlignment="1" applyProtection="1">
      <alignment horizontal="justify" vertical="top" wrapText="1"/>
    </xf>
    <xf numFmtId="1" fontId="6" fillId="0" borderId="4" xfId="0" applyNumberFormat="1" applyFont="1" applyFill="1" applyBorder="1" applyAlignment="1" applyProtection="1">
      <alignment horizontal="center" vertical="center"/>
      <protection locked="0"/>
    </xf>
    <xf numFmtId="9" fontId="6" fillId="0" borderId="1" xfId="0" applyNumberFormat="1" applyFont="1" applyFill="1" applyBorder="1" applyAlignment="1" applyProtection="1">
      <alignment horizontal="center" vertical="center"/>
      <protection locked="0"/>
    </xf>
    <xf numFmtId="0" fontId="1" fillId="23" borderId="28" xfId="0" applyNumberFormat="1" applyFont="1" applyFill="1" applyBorder="1" applyAlignment="1" applyProtection="1">
      <alignment horizontal="justify" vertical="center" wrapText="1"/>
      <protection locked="0"/>
    </xf>
    <xf numFmtId="9" fontId="6" fillId="0" borderId="4" xfId="0" applyNumberFormat="1" applyFont="1" applyFill="1" applyBorder="1" applyAlignment="1" applyProtection="1">
      <alignment horizontal="center" vertical="center"/>
      <protection locked="0"/>
    </xf>
    <xf numFmtId="0" fontId="1" fillId="22" borderId="29" xfId="0" applyNumberFormat="1" applyFont="1" applyFill="1" applyBorder="1" applyAlignment="1" applyProtection="1">
      <alignment horizontal="justify" vertical="top" wrapText="1"/>
    </xf>
    <xf numFmtId="0" fontId="15" fillId="15" borderId="24" xfId="0" applyNumberFormat="1" applyFont="1" applyFill="1" applyBorder="1" applyAlignment="1" applyProtection="1">
      <alignment horizontal="center" vertical="center" wrapText="1"/>
    </xf>
    <xf numFmtId="0" fontId="15" fillId="15" borderId="24" xfId="0" applyNumberFormat="1" applyFont="1" applyFill="1" applyBorder="1" applyAlignment="1" applyProtection="1">
      <alignment horizontal="center" vertical="center"/>
    </xf>
    <xf numFmtId="0" fontId="1" fillId="22" borderId="22" xfId="0" applyNumberFormat="1" applyFont="1" applyFill="1" applyBorder="1" applyAlignment="1" applyProtection="1">
      <alignment horizontal="justify" vertical="top" wrapText="1"/>
    </xf>
    <xf numFmtId="0" fontId="15" fillId="16" borderId="24" xfId="0" applyNumberFormat="1" applyFont="1" applyFill="1" applyBorder="1" applyAlignment="1" applyProtection="1">
      <alignment horizontal="center" vertical="center"/>
      <protection locked="0"/>
    </xf>
    <xf numFmtId="0" fontId="8" fillId="0" borderId="23" xfId="0" applyNumberFormat="1" applyFont="1" applyFill="1" applyBorder="1" applyAlignment="1" applyProtection="1">
      <alignment horizontal="justify" vertical="center" wrapText="1"/>
    </xf>
    <xf numFmtId="0" fontId="1" fillId="23" borderId="23" xfId="0" applyNumberFormat="1" applyFont="1" applyFill="1" applyBorder="1" applyAlignment="1" applyProtection="1">
      <alignment horizontal="justify" vertical="center" wrapText="1"/>
      <protection locked="0"/>
    </xf>
    <xf numFmtId="0" fontId="1" fillId="23" borderId="18" xfId="0" applyNumberFormat="1" applyFont="1" applyFill="1" applyBorder="1" applyAlignment="1" applyProtection="1">
      <alignment horizontal="justify" vertical="center" wrapText="1"/>
      <protection locked="0"/>
    </xf>
    <xf numFmtId="0" fontId="8" fillId="22" borderId="18" xfId="0" applyNumberFormat="1" applyFont="1" applyFill="1" applyBorder="1" applyAlignment="1" applyProtection="1">
      <alignment horizontal="left" vertical="center" wrapText="1"/>
    </xf>
    <xf numFmtId="0" fontId="1" fillId="0" borderId="26" xfId="0" applyNumberFormat="1" applyFont="1" applyFill="1" applyBorder="1" applyAlignment="1" applyProtection="1">
      <alignment horizontal="justify" vertical="top" wrapText="1"/>
    </xf>
    <xf numFmtId="0" fontId="1" fillId="0" borderId="30" xfId="0" applyNumberFormat="1" applyFont="1" applyFill="1" applyBorder="1" applyAlignment="1" applyProtection="1">
      <alignment horizontal="justify" vertical="center" wrapText="1"/>
      <protection locked="0"/>
    </xf>
    <xf numFmtId="0" fontId="8" fillId="0" borderId="30" xfId="0" applyNumberFormat="1" applyFont="1" applyFill="1" applyBorder="1" applyAlignment="1" applyProtection="1">
      <alignment horizontal="justify" vertical="center" wrapText="1"/>
    </xf>
    <xf numFmtId="0" fontId="1" fillId="25" borderId="30" xfId="0" applyNumberFormat="1" applyFont="1" applyFill="1" applyBorder="1" applyAlignment="1" applyProtection="1">
      <alignment horizontal="justify" vertical="center" wrapText="1"/>
      <protection locked="0"/>
    </xf>
    <xf numFmtId="0" fontId="8" fillId="25" borderId="30" xfId="0" applyNumberFormat="1" applyFont="1" applyFill="1" applyBorder="1" applyAlignment="1" applyProtection="1">
      <alignment horizontal="justify" vertical="center" wrapText="1"/>
    </xf>
    <xf numFmtId="0" fontId="8" fillId="23" borderId="23" xfId="0" applyNumberFormat="1" applyFont="1" applyFill="1" applyBorder="1" applyAlignment="1" applyProtection="1">
      <alignment horizontal="justify" vertical="center" wrapText="1"/>
    </xf>
    <xf numFmtId="0" fontId="1" fillId="0" borderId="25" xfId="0" applyNumberFormat="1" applyFont="1" applyFill="1" applyBorder="1" applyAlignment="1" applyProtection="1">
      <alignment horizontal="justify" vertical="center" wrapText="1"/>
      <protection locked="0"/>
    </xf>
    <xf numFmtId="0" fontId="8" fillId="0" borderId="25" xfId="0" applyNumberFormat="1" applyFont="1" applyFill="1" applyBorder="1" applyAlignment="1" applyProtection="1">
      <alignment horizontal="left" vertical="center" wrapText="1"/>
    </xf>
    <xf numFmtId="0" fontId="1" fillId="26" borderId="31" xfId="17" applyNumberFormat="1" applyFont="1" applyFill="1" applyBorder="1" applyAlignment="1" applyProtection="1">
      <alignment horizontal="center" vertical="center"/>
      <protection locked="0"/>
    </xf>
    <xf numFmtId="9" fontId="33" fillId="12" borderId="6" xfId="0" applyNumberFormat="1" applyFont="1" applyFill="1" applyBorder="1" applyAlignment="1" applyProtection="1">
      <alignment horizontal="center" vertical="center" wrapText="1"/>
      <protection locked="0"/>
    </xf>
    <xf numFmtId="0" fontId="15" fillId="26" borderId="20" xfId="0" applyNumberFormat="1" applyFont="1" applyFill="1" applyBorder="1" applyAlignment="1" applyProtection="1">
      <alignment vertical="center" wrapText="1"/>
    </xf>
    <xf numFmtId="0" fontId="15" fillId="26" borderId="49" xfId="0" applyNumberFormat="1" applyFont="1" applyFill="1" applyBorder="1" applyAlignment="1" applyProtection="1">
      <alignment vertical="center" wrapText="1"/>
    </xf>
    <xf numFmtId="0" fontId="1" fillId="26" borderId="60" xfId="17" applyNumberFormat="1" applyFont="1" applyFill="1" applyBorder="1" applyAlignment="1" applyProtection="1">
      <alignment vertical="center" wrapText="1"/>
      <protection locked="0"/>
    </xf>
    <xf numFmtId="0" fontId="25" fillId="20" borderId="43" xfId="0" applyNumberFormat="1" applyFont="1" applyFill="1" applyBorder="1" applyAlignment="1" applyProtection="1">
      <alignment horizontal="center" vertical="center" wrapText="1"/>
    </xf>
    <xf numFmtId="0" fontId="1" fillId="26" borderId="31" xfId="17" applyNumberFormat="1" applyFont="1" applyFill="1" applyBorder="1" applyAlignment="1" applyProtection="1">
      <alignment horizontal="center" vertical="center"/>
      <protection locked="0"/>
    </xf>
    <xf numFmtId="0" fontId="25" fillId="27" borderId="31" xfId="0" applyNumberFormat="1" applyFont="1" applyFill="1" applyBorder="1" applyAlignment="1" applyProtection="1">
      <alignment horizontal="center" vertical="center" wrapText="1"/>
    </xf>
    <xf numFmtId="0" fontId="25" fillId="27" borderId="33" xfId="0" applyNumberFormat="1" applyFont="1" applyFill="1" applyBorder="1" applyAlignment="1" applyProtection="1">
      <alignment horizontal="center" vertical="center" wrapText="1"/>
    </xf>
    <xf numFmtId="0" fontId="1" fillId="12" borderId="36" xfId="0" applyNumberFormat="1" applyFont="1" applyFill="1" applyBorder="1" applyAlignment="1" applyProtection="1">
      <alignment horizontal="center" vertical="center" wrapText="1"/>
      <protection locked="0"/>
    </xf>
    <xf numFmtId="0" fontId="1" fillId="26" borderId="31" xfId="17" applyNumberFormat="1" applyFont="1" applyFill="1" applyBorder="1" applyAlignment="1" applyProtection="1">
      <alignment horizontal="center" vertical="center"/>
      <protection locked="0"/>
    </xf>
    <xf numFmtId="0" fontId="15" fillId="26" borderId="0" xfId="17" applyNumberFormat="1" applyFont="1" applyFill="1" applyBorder="1" applyAlignment="1" applyProtection="1">
      <alignment horizontal="center" vertical="center"/>
      <protection locked="0"/>
    </xf>
    <xf numFmtId="0" fontId="35" fillId="29" borderId="54" xfId="0" applyFont="1" applyFill="1" applyBorder="1"/>
    <xf numFmtId="0" fontId="37" fillId="0" borderId="0" xfId="0" applyFont="1"/>
    <xf numFmtId="0" fontId="0" fillId="0" borderId="0" xfId="0" applyProtection="1">
      <protection locked="0"/>
    </xf>
    <xf numFmtId="0" fontId="23" fillId="18" borderId="7" xfId="0" applyNumberFormat="1" applyFont="1" applyFill="1" applyBorder="1" applyAlignment="1" applyProtection="1">
      <alignment horizontal="center" vertical="center"/>
    </xf>
    <xf numFmtId="0" fontId="15" fillId="26" borderId="0" xfId="17" applyNumberFormat="1" applyFont="1" applyFill="1" applyBorder="1" applyAlignment="1" applyProtection="1">
      <alignment horizontal="center" vertical="center"/>
      <protection locked="0"/>
    </xf>
    <xf numFmtId="0" fontId="1" fillId="27" borderId="0" xfId="0" applyNumberFormat="1" applyFont="1" applyFill="1" applyBorder="1" applyAlignment="1" applyProtection="1">
      <alignment horizontal="center" vertical="center" wrapText="1"/>
      <protection locked="0"/>
    </xf>
    <xf numFmtId="0" fontId="1" fillId="27" borderId="60" xfId="0" applyNumberFormat="1" applyFont="1" applyFill="1" applyBorder="1" applyAlignment="1" applyProtection="1">
      <alignment horizontal="center" vertical="center" wrapText="1"/>
      <protection locked="0"/>
    </xf>
    <xf numFmtId="0" fontId="1" fillId="26" borderId="45" xfId="17" applyNumberFormat="1" applyFont="1" applyFill="1" applyBorder="1" applyAlignment="1" applyProtection="1">
      <alignment vertical="center"/>
      <protection locked="0"/>
    </xf>
    <xf numFmtId="0" fontId="10" fillId="12" borderId="31" xfId="0" applyNumberFormat="1" applyFont="1" applyFill="1" applyBorder="1" applyAlignment="1" applyProtection="1">
      <alignment vertical="center" wrapText="1"/>
    </xf>
    <xf numFmtId="0" fontId="10" fillId="12" borderId="32" xfId="0" applyNumberFormat="1" applyFont="1" applyFill="1" applyBorder="1" applyAlignment="1" applyProtection="1">
      <alignment vertical="center" wrapText="1"/>
    </xf>
    <xf numFmtId="0" fontId="10" fillId="12" borderId="33" xfId="0" applyNumberFormat="1" applyFont="1" applyFill="1" applyBorder="1" applyAlignment="1" applyProtection="1">
      <alignment vertical="center" wrapText="1"/>
    </xf>
    <xf numFmtId="0" fontId="10" fillId="12" borderId="60" xfId="0" applyNumberFormat="1" applyFont="1" applyFill="1" applyBorder="1" applyAlignment="1" applyProtection="1">
      <alignment vertical="center" wrapText="1"/>
    </xf>
    <xf numFmtId="9" fontId="15" fillId="20" borderId="60" xfId="0" applyNumberFormat="1" applyFont="1" applyFill="1" applyBorder="1" applyAlignment="1" applyProtection="1">
      <alignment horizontal="center" vertical="center" wrapText="1"/>
      <protection locked="0"/>
    </xf>
    <xf numFmtId="0" fontId="21" fillId="26" borderId="60" xfId="17" applyNumberFormat="1" applyFont="1" applyFill="1" applyBorder="1" applyAlignment="1" applyProtection="1">
      <alignment horizontal="center" vertical="center"/>
      <protection locked="0"/>
    </xf>
    <xf numFmtId="0" fontId="1" fillId="26" borderId="0" xfId="0" applyNumberFormat="1" applyFont="1" applyFill="1" applyBorder="1" applyAlignment="1" applyProtection="1">
      <alignment vertical="center"/>
    </xf>
    <xf numFmtId="0" fontId="8" fillId="12" borderId="60" xfId="0" applyNumberFormat="1" applyFont="1" applyFill="1" applyBorder="1" applyAlignment="1" applyProtection="1">
      <alignment horizontal="center" vertical="center"/>
    </xf>
    <xf numFmtId="0" fontId="21" fillId="26" borderId="0" xfId="17" applyNumberFormat="1" applyFont="1" applyFill="1" applyBorder="1" applyAlignment="1" applyProtection="1">
      <alignment horizontal="center" vertical="center"/>
      <protection locked="0"/>
    </xf>
    <xf numFmtId="0" fontId="8" fillId="12" borderId="0" xfId="0" applyNumberFormat="1" applyFont="1" applyFill="1" applyBorder="1" applyAlignment="1" applyProtection="1">
      <alignment horizontal="center" vertical="center"/>
    </xf>
    <xf numFmtId="0" fontId="8" fillId="12" borderId="60"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vertical="center"/>
    </xf>
    <xf numFmtId="0" fontId="8" fillId="12" borderId="0"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15" fillId="27" borderId="49" xfId="0" applyNumberFormat="1" applyFont="1" applyFill="1" applyBorder="1" applyAlignment="1" applyProtection="1"/>
    <xf numFmtId="0" fontId="15" fillId="27" borderId="21" xfId="0" applyNumberFormat="1" applyFont="1" applyFill="1" applyBorder="1" applyAlignment="1" applyProtection="1"/>
    <xf numFmtId="0" fontId="15" fillId="27" borderId="0" xfId="0" applyNumberFormat="1" applyFont="1" applyFill="1" applyBorder="1" applyAlignment="1" applyProtection="1">
      <alignment horizontal="center"/>
    </xf>
    <xf numFmtId="0" fontId="15" fillId="27" borderId="20" xfId="0" applyNumberFormat="1" applyFont="1" applyFill="1" applyBorder="1" applyAlignment="1" applyProtection="1"/>
    <xf numFmtId="0" fontId="15" fillId="27" borderId="0" xfId="0" applyNumberFormat="1" applyFont="1" applyFill="1" applyBorder="1" applyAlignment="1" applyProtection="1">
      <alignment vertical="center"/>
    </xf>
    <xf numFmtId="0" fontId="1" fillId="26" borderId="55" xfId="17" applyNumberFormat="1" applyFont="1" applyFill="1" applyBorder="1" applyAlignment="1" applyProtection="1">
      <alignment vertical="center"/>
      <protection locked="0"/>
    </xf>
    <xf numFmtId="0" fontId="1" fillId="26" borderId="0" xfId="17" applyNumberFormat="1" applyFont="1" applyFill="1" applyBorder="1" applyAlignment="1" applyProtection="1">
      <alignment vertical="center"/>
      <protection locked="0"/>
    </xf>
    <xf numFmtId="0" fontId="15" fillId="26" borderId="0" xfId="17" applyNumberFormat="1" applyFont="1" applyFill="1" applyBorder="1" applyAlignment="1" applyProtection="1">
      <alignment vertical="center"/>
      <protection locked="0"/>
    </xf>
    <xf numFmtId="0" fontId="16" fillId="26" borderId="0" xfId="17" applyNumberFormat="1" applyFont="1" applyFill="1" applyBorder="1" applyAlignment="1" applyProtection="1">
      <alignment vertical="center"/>
      <protection locked="0"/>
    </xf>
    <xf numFmtId="1" fontId="28" fillId="0" borderId="43" xfId="21" applyNumberFormat="1" applyFont="1" applyFill="1" applyBorder="1" applyAlignment="1" applyProtection="1">
      <alignment horizontal="center" vertical="center"/>
    </xf>
    <xf numFmtId="9" fontId="15" fillId="21" borderId="43" xfId="21" applyNumberFormat="1" applyFont="1" applyFill="1" applyBorder="1" applyAlignment="1" applyProtection="1">
      <alignment horizontal="center" vertical="center"/>
    </xf>
    <xf numFmtId="1" fontId="13" fillId="0" borderId="43" xfId="21" applyNumberFormat="1" applyBorder="1" applyAlignment="1" applyProtection="1"/>
    <xf numFmtId="0" fontId="1" fillId="12" borderId="55" xfId="0" applyNumberFormat="1" applyFont="1" applyFill="1" applyBorder="1" applyProtection="1"/>
    <xf numFmtId="0" fontId="15" fillId="26" borderId="0" xfId="0" applyNumberFormat="1" applyFont="1" applyFill="1" applyBorder="1" applyAlignment="1" applyProtection="1">
      <alignment vertical="center" wrapText="1"/>
    </xf>
    <xf numFmtId="0" fontId="1" fillId="12" borderId="46" xfId="0" applyNumberFormat="1" applyFont="1" applyFill="1" applyBorder="1" applyAlignment="1" applyProtection="1">
      <protection locked="0"/>
    </xf>
    <xf numFmtId="1" fontId="1" fillId="26" borderId="60" xfId="17" applyNumberFormat="1" applyFont="1" applyFill="1" applyBorder="1" applyAlignment="1" applyProtection="1">
      <alignment vertical="center" wrapText="1"/>
      <protection locked="0"/>
    </xf>
    <xf numFmtId="0" fontId="15" fillId="20" borderId="36" xfId="0" applyNumberFormat="1" applyFont="1" applyFill="1" applyBorder="1" applyAlignment="1" applyProtection="1">
      <alignment horizontal="center" vertical="center"/>
    </xf>
    <xf numFmtId="0" fontId="36" fillId="0" borderId="63" xfId="0" applyFont="1" applyBorder="1"/>
    <xf numFmtId="0" fontId="36" fillId="0" borderId="0" xfId="0" applyFont="1" applyBorder="1"/>
    <xf numFmtId="0" fontId="36" fillId="0" borderId="77" xfId="0" applyFont="1" applyBorder="1"/>
    <xf numFmtId="0" fontId="36" fillId="0" borderId="36" xfId="0" applyFont="1" applyBorder="1"/>
    <xf numFmtId="0" fontId="35" fillId="29" borderId="86" xfId="0" applyFont="1" applyFill="1" applyBorder="1"/>
    <xf numFmtId="0" fontId="36" fillId="0" borderId="43" xfId="0" applyFont="1" applyBorder="1"/>
    <xf numFmtId="0" fontId="30" fillId="0" borderId="0" xfId="0" applyFont="1" applyAlignment="1">
      <alignment vertical="center"/>
    </xf>
    <xf numFmtId="0" fontId="1" fillId="12" borderId="36" xfId="0" applyNumberFormat="1" applyFont="1" applyFill="1" applyBorder="1" applyAlignment="1" applyProtection="1">
      <alignment horizontal="center" vertical="center" wrapText="1"/>
      <protection locked="0"/>
    </xf>
    <xf numFmtId="0" fontId="41" fillId="20" borderId="79" xfId="0" applyNumberFormat="1" applyFont="1" applyFill="1" applyBorder="1" applyAlignment="1" applyProtection="1">
      <alignment horizontal="center" vertical="center" wrapText="1"/>
    </xf>
    <xf numFmtId="0" fontId="41" fillId="20" borderId="40" xfId="0" applyNumberFormat="1" applyFont="1" applyFill="1" applyBorder="1" applyAlignment="1" applyProtection="1">
      <alignment horizontal="center" vertical="center" wrapText="1"/>
    </xf>
    <xf numFmtId="0" fontId="15" fillId="0" borderId="19" xfId="0" applyNumberFormat="1" applyFont="1" applyFill="1" applyBorder="1" applyAlignment="1" applyProtection="1">
      <alignment vertical="center"/>
      <protection locked="0"/>
    </xf>
    <xf numFmtId="0" fontId="8" fillId="12" borderId="89" xfId="0" applyNumberFormat="1" applyFont="1" applyFill="1" applyBorder="1" applyAlignment="1" applyProtection="1">
      <alignment horizontal="center" vertical="center"/>
      <protection locked="0"/>
    </xf>
    <xf numFmtId="0" fontId="15" fillId="15" borderId="89" xfId="0" applyNumberFormat="1" applyFont="1" applyFill="1" applyBorder="1" applyAlignment="1" applyProtection="1">
      <alignment horizontal="center" vertical="center"/>
      <protection locked="0"/>
    </xf>
    <xf numFmtId="0" fontId="15" fillId="15" borderId="90" xfId="0" applyNumberFormat="1" applyFont="1" applyFill="1" applyBorder="1" applyAlignment="1" applyProtection="1">
      <alignment horizontal="center" vertical="center"/>
      <protection locked="0"/>
    </xf>
    <xf numFmtId="0" fontId="15" fillId="15" borderId="91" xfId="0" applyNumberFormat="1" applyFont="1" applyFill="1" applyBorder="1" applyAlignment="1" applyProtection="1">
      <alignment horizontal="center" vertical="center"/>
      <protection locked="0"/>
    </xf>
    <xf numFmtId="0" fontId="8" fillId="12" borderId="88" xfId="0" applyNumberFormat="1" applyFont="1" applyFill="1" applyBorder="1" applyAlignment="1" applyProtection="1">
      <alignment horizontal="center" vertical="center"/>
      <protection locked="0"/>
    </xf>
    <xf numFmtId="0" fontId="6" fillId="11" borderId="92" xfId="0" applyNumberFormat="1" applyFont="1" applyFill="1" applyBorder="1" applyProtection="1">
      <protection locked="0"/>
    </xf>
    <xf numFmtId="0" fontId="15" fillId="20" borderId="89" xfId="0" applyNumberFormat="1" applyFont="1" applyFill="1" applyBorder="1" applyAlignment="1" applyProtection="1">
      <alignment horizontal="center" vertical="center"/>
      <protection locked="0"/>
    </xf>
    <xf numFmtId="0" fontId="1" fillId="12" borderId="101" xfId="0" applyNumberFormat="1" applyFont="1" applyFill="1" applyBorder="1" applyAlignment="1" applyProtection="1">
      <protection locked="0"/>
    </xf>
    <xf numFmtId="0" fontId="6" fillId="11" borderId="37" xfId="0" applyNumberFormat="1" applyFont="1" applyFill="1" applyBorder="1" applyProtection="1">
      <protection locked="0"/>
    </xf>
    <xf numFmtId="0" fontId="38" fillId="28" borderId="6" xfId="0" applyNumberFormat="1" applyFont="1" applyFill="1" applyBorder="1" applyAlignment="1" applyProtection="1">
      <alignment horizontal="center" vertical="center"/>
    </xf>
    <xf numFmtId="0" fontId="15" fillId="18" borderId="49" xfId="0" applyNumberFormat="1" applyFont="1" applyFill="1" applyBorder="1" applyAlignment="1" applyProtection="1">
      <alignment vertical="center"/>
    </xf>
    <xf numFmtId="0" fontId="28" fillId="28" borderId="43" xfId="0" applyNumberFormat="1" applyFont="1" applyFill="1" applyBorder="1" applyAlignment="1" applyProtection="1">
      <alignment vertical="center"/>
    </xf>
    <xf numFmtId="0" fontId="23" fillId="18" borderId="46" xfId="0" applyNumberFormat="1" applyFont="1" applyFill="1" applyBorder="1" applyAlignment="1" applyProtection="1">
      <alignment horizontal="center" vertical="center"/>
    </xf>
    <xf numFmtId="0" fontId="15" fillId="25" borderId="36" xfId="0" applyNumberFormat="1" applyFont="1" applyFill="1" applyBorder="1" applyAlignment="1" applyProtection="1">
      <alignment horizontal="center" vertical="center"/>
    </xf>
    <xf numFmtId="9" fontId="1" fillId="12" borderId="36" xfId="0" applyNumberFormat="1" applyFont="1" applyFill="1" applyBorder="1" applyAlignment="1" applyProtection="1">
      <alignment horizontal="center" vertical="center" wrapText="1"/>
      <protection locked="0"/>
    </xf>
    <xf numFmtId="9" fontId="33" fillId="12" borderId="36" xfId="0" applyNumberFormat="1" applyFont="1" applyFill="1" applyBorder="1" applyAlignment="1" applyProtection="1">
      <alignment horizontal="center" vertical="center" wrapText="1"/>
      <protection locked="0"/>
    </xf>
    <xf numFmtId="0" fontId="15" fillId="17" borderId="46" xfId="0" applyNumberFormat="1" applyFont="1" applyFill="1" applyBorder="1" applyAlignment="1" applyProtection="1">
      <alignment horizontal="center" vertical="center"/>
    </xf>
    <xf numFmtId="0" fontId="15" fillId="20" borderId="44" xfId="0" applyNumberFormat="1" applyFont="1" applyFill="1" applyBorder="1" applyAlignment="1" applyProtection="1">
      <alignment horizontal="center" vertical="center"/>
    </xf>
    <xf numFmtId="0" fontId="15" fillId="20" borderId="20" xfId="0" applyNumberFormat="1" applyFont="1" applyFill="1" applyBorder="1" applyAlignment="1" applyProtection="1">
      <alignment horizontal="center" vertical="center" wrapText="1"/>
    </xf>
    <xf numFmtId="0" fontId="15" fillId="20" borderId="36" xfId="0" applyNumberFormat="1" applyFont="1" applyFill="1" applyBorder="1" applyAlignment="1" applyProtection="1">
      <alignment horizontal="center" vertical="center" wrapText="1"/>
    </xf>
    <xf numFmtId="0" fontId="9" fillId="27" borderId="36" xfId="0" applyNumberFormat="1" applyFont="1" applyFill="1" applyBorder="1" applyAlignment="1" applyProtection="1">
      <alignment vertical="center" wrapText="1"/>
    </xf>
    <xf numFmtId="0" fontId="9" fillId="27" borderId="44" xfId="0" applyNumberFormat="1" applyFont="1" applyFill="1" applyBorder="1" applyAlignment="1" applyProtection="1">
      <alignment vertical="center" wrapText="1"/>
    </xf>
    <xf numFmtId="0" fontId="1" fillId="12" borderId="36" xfId="0" applyNumberFormat="1" applyFont="1" applyFill="1" applyBorder="1" applyAlignment="1" applyProtection="1">
      <alignment horizontal="center" vertical="center" wrapText="1"/>
      <protection locked="0"/>
    </xf>
    <xf numFmtId="16" fontId="1" fillId="26" borderId="60" xfId="17" applyNumberFormat="1" applyFont="1" applyFill="1" applyBorder="1" applyAlignment="1" applyProtection="1">
      <alignment horizontal="center" vertical="center" wrapText="1"/>
      <protection locked="0"/>
    </xf>
    <xf numFmtId="0" fontId="15" fillId="15" borderId="16" xfId="0" applyNumberFormat="1" applyFont="1" applyFill="1" applyBorder="1" applyAlignment="1" applyProtection="1">
      <alignment horizontal="center" vertical="center"/>
    </xf>
    <xf numFmtId="0" fontId="15" fillId="15" borderId="17" xfId="0" applyNumberFormat="1" applyFont="1" applyFill="1" applyBorder="1" applyAlignment="1" applyProtection="1">
      <alignment horizontal="center" vertical="center"/>
    </xf>
    <xf numFmtId="0" fontId="15" fillId="15" borderId="24" xfId="0" applyNumberFormat="1" applyFont="1" applyFill="1" applyBorder="1" applyAlignment="1" applyProtection="1">
      <alignment horizontal="center" vertical="center"/>
    </xf>
    <xf numFmtId="0" fontId="8" fillId="14" borderId="13" xfId="0" applyNumberFormat="1" applyFont="1" applyFill="1" applyBorder="1" applyAlignment="1" applyProtection="1">
      <alignment horizontal="left" vertical="top" wrapText="1"/>
      <protection locked="0"/>
    </xf>
    <xf numFmtId="0" fontId="15" fillId="16" borderId="24" xfId="0" applyNumberFormat="1" applyFont="1" applyFill="1" applyBorder="1" applyAlignment="1" applyProtection="1">
      <alignment horizontal="center" vertical="center"/>
      <protection locked="0"/>
    </xf>
    <xf numFmtId="0" fontId="15" fillId="15" borderId="15" xfId="0" applyNumberFormat="1" applyFont="1" applyFill="1" applyBorder="1" applyAlignment="1" applyProtection="1">
      <alignment horizontal="center" vertical="center" wrapText="1"/>
    </xf>
    <xf numFmtId="0" fontId="15" fillId="15" borderId="7" xfId="0" applyNumberFormat="1" applyFont="1" applyFill="1" applyBorder="1" applyAlignment="1" applyProtection="1">
      <alignment horizontal="center" vertical="center" wrapText="1"/>
    </xf>
    <xf numFmtId="0" fontId="15" fillId="15" borderId="6" xfId="0" applyNumberFormat="1" applyFont="1" applyFill="1" applyBorder="1" applyAlignment="1" applyProtection="1">
      <alignment horizontal="center" vertical="center" wrapText="1"/>
    </xf>
    <xf numFmtId="0" fontId="22" fillId="26" borderId="15" xfId="0" applyNumberFormat="1" applyFont="1" applyFill="1" applyBorder="1" applyAlignment="1" applyProtection="1">
      <alignment horizontal="center" vertical="center"/>
    </xf>
    <xf numFmtId="0" fontId="22" fillId="26" borderId="7" xfId="0" applyNumberFormat="1" applyFont="1" applyFill="1" applyBorder="1" applyAlignment="1" applyProtection="1">
      <alignment horizontal="center" vertical="center"/>
    </xf>
    <xf numFmtId="0" fontId="22" fillId="26" borderId="49" xfId="0" applyNumberFormat="1" applyFont="1" applyFill="1" applyBorder="1" applyAlignment="1" applyProtection="1">
      <alignment horizontal="center" vertical="center"/>
    </xf>
    <xf numFmtId="0" fontId="9" fillId="27" borderId="32" xfId="0" applyNumberFormat="1" applyFont="1" applyFill="1" applyBorder="1" applyAlignment="1" applyProtection="1">
      <alignment horizontal="left" vertical="center" wrapText="1"/>
    </xf>
    <xf numFmtId="0" fontId="9" fillId="27" borderId="33" xfId="0" applyNumberFormat="1" applyFont="1" applyFill="1" applyBorder="1" applyAlignment="1" applyProtection="1">
      <alignment horizontal="left" vertical="center" wrapText="1"/>
    </xf>
    <xf numFmtId="0" fontId="9" fillId="27" borderId="31" xfId="0" applyNumberFormat="1" applyFont="1" applyFill="1" applyBorder="1" applyAlignment="1" applyProtection="1">
      <alignment horizontal="left" vertical="center" wrapText="1"/>
    </xf>
    <xf numFmtId="0" fontId="1" fillId="26" borderId="62" xfId="17" applyNumberFormat="1" applyFont="1" applyFill="1" applyBorder="1" applyAlignment="1" applyProtection="1">
      <alignment horizontal="left" vertical="center" wrapText="1"/>
      <protection locked="0"/>
    </xf>
    <xf numFmtId="0" fontId="1" fillId="26" borderId="61" xfId="17" applyNumberFormat="1" applyFont="1" applyFill="1" applyBorder="1" applyAlignment="1" applyProtection="1">
      <alignment horizontal="left" vertical="center" wrapText="1"/>
      <protection locked="0"/>
    </xf>
    <xf numFmtId="0" fontId="1" fillId="26" borderId="63" xfId="17" applyNumberFormat="1" applyFont="1" applyFill="1" applyBorder="1" applyAlignment="1" applyProtection="1">
      <alignment horizontal="left" vertical="center" wrapText="1"/>
      <protection locked="0"/>
    </xf>
    <xf numFmtId="0" fontId="1" fillId="26" borderId="62" xfId="17" applyNumberFormat="1" applyFont="1" applyFill="1" applyBorder="1" applyAlignment="1" applyProtection="1">
      <alignment horizontal="left" vertical="top" wrapText="1"/>
      <protection locked="0"/>
    </xf>
    <xf numFmtId="0" fontId="1" fillId="26" borderId="61" xfId="17" applyNumberFormat="1" applyFont="1" applyFill="1" applyBorder="1" applyAlignment="1" applyProtection="1">
      <alignment horizontal="left" vertical="top" wrapText="1"/>
      <protection locked="0"/>
    </xf>
    <xf numFmtId="0" fontId="1" fillId="26" borderId="63" xfId="17" applyNumberFormat="1" applyFont="1" applyFill="1" applyBorder="1" applyAlignment="1" applyProtection="1">
      <alignment horizontal="left" vertical="top" wrapText="1"/>
      <protection locked="0"/>
    </xf>
    <xf numFmtId="0" fontId="1" fillId="0" borderId="15" xfId="0" applyNumberFormat="1" applyFont="1" applyFill="1" applyBorder="1" applyAlignment="1" applyProtection="1">
      <alignment horizontal="center" vertical="center"/>
      <protection locked="0"/>
    </xf>
    <xf numFmtId="0" fontId="1" fillId="0" borderId="7" xfId="0" applyNumberFormat="1" applyFont="1" applyFill="1" applyBorder="1" applyAlignment="1" applyProtection="1">
      <alignment horizontal="center" vertical="center"/>
      <protection locked="0"/>
    </xf>
    <xf numFmtId="0" fontId="8" fillId="0" borderId="20" xfId="0" applyNumberFormat="1" applyFont="1" applyFill="1" applyBorder="1" applyAlignment="1" applyProtection="1">
      <alignment horizontal="center" vertical="center"/>
    </xf>
    <xf numFmtId="0" fontId="8" fillId="0" borderId="49" xfId="0" applyNumberFormat="1" applyFont="1" applyFill="1" applyBorder="1" applyAlignment="1" applyProtection="1">
      <alignment horizontal="center" vertical="center"/>
    </xf>
    <xf numFmtId="0" fontId="8" fillId="0" borderId="0" xfId="0" applyNumberFormat="1" applyFont="1" applyFill="1" applyBorder="1" applyAlignment="1" applyProtection="1">
      <alignment horizontal="center" vertical="center"/>
    </xf>
    <xf numFmtId="0" fontId="23" fillId="18" borderId="36" xfId="0" applyNumberFormat="1" applyFont="1" applyFill="1" applyBorder="1" applyAlignment="1" applyProtection="1">
      <alignment horizontal="center" vertical="center"/>
    </xf>
    <xf numFmtId="0" fontId="15" fillId="15" borderId="102" xfId="0" applyNumberFormat="1" applyFont="1" applyFill="1" applyBorder="1" applyAlignment="1" applyProtection="1">
      <alignment horizontal="center" vertical="center" wrapText="1"/>
    </xf>
    <xf numFmtId="0" fontId="15" fillId="26" borderId="15" xfId="0" applyNumberFormat="1" applyFont="1" applyFill="1" applyBorder="1" applyAlignment="1" applyProtection="1">
      <alignment horizontal="center" vertical="center"/>
    </xf>
    <xf numFmtId="0" fontId="15" fillId="26" borderId="7" xfId="0" applyNumberFormat="1" applyFont="1" applyFill="1" applyBorder="1" applyAlignment="1" applyProtection="1">
      <alignment horizontal="center" vertical="center"/>
    </xf>
    <xf numFmtId="0" fontId="15" fillId="26" borderId="49" xfId="0" applyNumberFormat="1" applyFont="1" applyFill="1" applyBorder="1" applyAlignment="1" applyProtection="1">
      <alignment horizontal="center" vertical="center"/>
    </xf>
    <xf numFmtId="0" fontId="15" fillId="26" borderId="0" xfId="0" applyNumberFormat="1" applyFont="1" applyFill="1" applyBorder="1" applyAlignment="1" applyProtection="1">
      <alignment horizontal="center" vertical="center"/>
    </xf>
    <xf numFmtId="0" fontId="1" fillId="24" borderId="94" xfId="0" applyNumberFormat="1" applyFont="1" applyFill="1" applyBorder="1" applyAlignment="1" applyProtection="1">
      <alignment horizontal="center"/>
      <protection locked="0"/>
    </xf>
    <xf numFmtId="0" fontId="1" fillId="24" borderId="97" xfId="0" applyNumberFormat="1" applyFont="1" applyFill="1" applyBorder="1" applyAlignment="1" applyProtection="1">
      <alignment horizontal="center"/>
      <protection locked="0"/>
    </xf>
    <xf numFmtId="0" fontId="1" fillId="24" borderId="92" xfId="0" applyNumberFormat="1" applyFont="1" applyFill="1" applyBorder="1" applyAlignment="1" applyProtection="1">
      <alignment horizontal="center"/>
      <protection locked="0"/>
    </xf>
    <xf numFmtId="0" fontId="1" fillId="24" borderId="98" xfId="0" applyNumberFormat="1" applyFont="1" applyFill="1" applyBorder="1" applyAlignment="1" applyProtection="1">
      <alignment horizontal="center"/>
      <protection locked="0"/>
    </xf>
    <xf numFmtId="0" fontId="1" fillId="24" borderId="95" xfId="0" applyNumberFormat="1" applyFont="1" applyFill="1" applyBorder="1" applyAlignment="1" applyProtection="1">
      <alignment horizontal="center"/>
      <protection locked="0"/>
    </xf>
    <xf numFmtId="0" fontId="1" fillId="24" borderId="99" xfId="0" applyNumberFormat="1" applyFont="1" applyFill="1" applyBorder="1" applyAlignment="1" applyProtection="1">
      <alignment horizontal="center"/>
      <protection locked="0"/>
    </xf>
    <xf numFmtId="0" fontId="15" fillId="15" borderId="87" xfId="0" applyNumberFormat="1" applyFont="1" applyFill="1" applyBorder="1" applyAlignment="1" applyProtection="1">
      <alignment horizontal="center" vertical="center"/>
      <protection locked="0"/>
    </xf>
    <xf numFmtId="0" fontId="15" fillId="15" borderId="88" xfId="0" applyNumberFormat="1" applyFont="1" applyFill="1" applyBorder="1" applyAlignment="1" applyProtection="1">
      <alignment horizontal="center" vertical="center"/>
      <protection locked="0"/>
    </xf>
    <xf numFmtId="0" fontId="18" fillId="15" borderId="93" xfId="0" applyNumberFormat="1" applyFont="1" applyFill="1" applyBorder="1" applyAlignment="1" applyProtection="1">
      <alignment horizontal="center" vertical="center"/>
      <protection locked="0"/>
    </xf>
    <xf numFmtId="0" fontId="18" fillId="15" borderId="90" xfId="0" applyNumberFormat="1" applyFont="1" applyFill="1" applyBorder="1" applyAlignment="1" applyProtection="1">
      <alignment horizontal="center" vertical="center"/>
      <protection locked="0"/>
    </xf>
    <xf numFmtId="0" fontId="18" fillId="15" borderId="94" xfId="0" applyNumberFormat="1" applyFont="1" applyFill="1" applyBorder="1" applyAlignment="1" applyProtection="1">
      <alignment horizontal="center" vertical="center"/>
      <protection locked="0"/>
    </xf>
    <xf numFmtId="0" fontId="18" fillId="15" borderId="100" xfId="0" applyNumberFormat="1" applyFont="1" applyFill="1" applyBorder="1" applyAlignment="1" applyProtection="1">
      <alignment horizontal="center" vertical="center"/>
      <protection locked="0"/>
    </xf>
    <xf numFmtId="0" fontId="7" fillId="12" borderId="94" xfId="0" applyNumberFormat="1" applyFont="1" applyFill="1" applyBorder="1" applyAlignment="1" applyProtection="1">
      <alignment horizontal="center" vertical="center" wrapText="1"/>
      <protection locked="0"/>
    </xf>
    <xf numFmtId="0" fontId="7" fillId="12" borderId="100" xfId="0" applyNumberFormat="1" applyFont="1" applyFill="1" applyBorder="1" applyAlignment="1" applyProtection="1">
      <alignment horizontal="center" vertical="center" wrapText="1"/>
      <protection locked="0"/>
    </xf>
    <xf numFmtId="0" fontId="7" fillId="12" borderId="97" xfId="0" applyNumberFormat="1" applyFont="1" applyFill="1" applyBorder="1" applyAlignment="1" applyProtection="1">
      <alignment horizontal="center" vertical="center" wrapText="1"/>
      <protection locked="0"/>
    </xf>
    <xf numFmtId="0" fontId="7" fillId="12" borderId="95" xfId="0" applyNumberFormat="1" applyFont="1" applyFill="1" applyBorder="1" applyAlignment="1" applyProtection="1">
      <alignment horizontal="center" vertical="center" wrapText="1"/>
      <protection locked="0"/>
    </xf>
    <xf numFmtId="0" fontId="7" fillId="12" borderId="96" xfId="0" applyNumberFormat="1" applyFont="1" applyFill="1" applyBorder="1" applyAlignment="1" applyProtection="1">
      <alignment horizontal="center" vertical="center" wrapText="1"/>
      <protection locked="0"/>
    </xf>
    <xf numFmtId="0" fontId="7" fillId="12" borderId="99" xfId="0" applyNumberFormat="1" applyFont="1" applyFill="1" applyBorder="1" applyAlignment="1" applyProtection="1">
      <alignment horizontal="center" vertical="center" wrapText="1"/>
      <protection locked="0"/>
    </xf>
    <xf numFmtId="0" fontId="9" fillId="0" borderId="45" xfId="0" applyNumberFormat="1" applyFont="1" applyFill="1" applyBorder="1" applyAlignment="1" applyProtection="1">
      <alignment horizontal="center" vertical="center"/>
      <protection locked="0"/>
    </xf>
    <xf numFmtId="0" fontId="9" fillId="0" borderId="46" xfId="0" applyNumberFormat="1" applyFont="1" applyFill="1" applyBorder="1" applyAlignment="1" applyProtection="1">
      <alignment horizontal="center" vertical="center"/>
      <protection locked="0"/>
    </xf>
    <xf numFmtId="0" fontId="15" fillId="15" borderId="15" xfId="0" applyNumberFormat="1" applyFont="1" applyFill="1" applyBorder="1" applyAlignment="1" applyProtection="1">
      <alignment horizontal="center" vertical="center"/>
    </xf>
    <xf numFmtId="0" fontId="15" fillId="15" borderId="7" xfId="0" applyNumberFormat="1" applyFont="1" applyFill="1" applyBorder="1" applyAlignment="1" applyProtection="1">
      <alignment horizontal="center" vertical="center"/>
    </xf>
    <xf numFmtId="0" fontId="15" fillId="15" borderId="49" xfId="0" applyNumberFormat="1" applyFont="1" applyFill="1" applyBorder="1" applyAlignment="1" applyProtection="1">
      <alignment horizontal="center" vertical="center"/>
    </xf>
    <xf numFmtId="0" fontId="21" fillId="26" borderId="36" xfId="0" applyNumberFormat="1" applyFont="1" applyFill="1" applyBorder="1" applyAlignment="1" applyProtection="1">
      <alignment horizontal="center" vertical="center"/>
    </xf>
    <xf numFmtId="0" fontId="21" fillId="26" borderId="49" xfId="0" applyNumberFormat="1" applyFont="1" applyFill="1" applyBorder="1" applyAlignment="1" applyProtection="1">
      <alignment horizontal="center" vertical="center"/>
    </xf>
    <xf numFmtId="0" fontId="1" fillId="12" borderId="85" xfId="0" applyNumberFormat="1" applyFont="1" applyFill="1" applyBorder="1" applyAlignment="1" applyProtection="1">
      <alignment horizontal="center"/>
    </xf>
    <xf numFmtId="0" fontId="1" fillId="12" borderId="34" xfId="0" applyNumberFormat="1" applyFont="1" applyFill="1" applyBorder="1" applyAlignment="1" applyProtection="1">
      <alignment horizontal="center"/>
    </xf>
    <xf numFmtId="0" fontId="1" fillId="12" borderId="81" xfId="0" applyNumberFormat="1" applyFont="1" applyFill="1" applyBorder="1" applyAlignment="1" applyProtection="1">
      <alignment horizontal="center"/>
    </xf>
    <xf numFmtId="0" fontId="1" fillId="12" borderId="102" xfId="0" applyNumberFormat="1" applyFont="1" applyFill="1" applyBorder="1" applyAlignment="1" applyProtection="1">
      <alignment horizontal="center"/>
    </xf>
    <xf numFmtId="0" fontId="15" fillId="20" borderId="0" xfId="0" applyNumberFormat="1" applyFont="1" applyFill="1" applyBorder="1" applyAlignment="1" applyProtection="1">
      <alignment horizontal="center"/>
    </xf>
    <xf numFmtId="0" fontId="15" fillId="20" borderId="46" xfId="0" applyNumberFormat="1" applyFont="1" applyFill="1" applyBorder="1" applyAlignment="1" applyProtection="1">
      <alignment horizontal="center"/>
    </xf>
    <xf numFmtId="0" fontId="12" fillId="12" borderId="14" xfId="0" applyNumberFormat="1" applyFont="1" applyFill="1" applyBorder="1" applyAlignment="1" applyProtection="1">
      <alignment horizontal="center" vertical="top" wrapText="1"/>
      <protection locked="0"/>
    </xf>
    <xf numFmtId="0" fontId="15" fillId="15" borderId="60" xfId="0" applyNumberFormat="1" applyFont="1" applyFill="1" applyBorder="1" applyAlignment="1" applyProtection="1">
      <alignment horizontal="center" vertical="center" wrapText="1"/>
    </xf>
    <xf numFmtId="0" fontId="8" fillId="12" borderId="46" xfId="0" applyNumberFormat="1" applyFont="1" applyFill="1" applyBorder="1" applyAlignment="1" applyProtection="1">
      <alignment horizontal="center"/>
    </xf>
    <xf numFmtId="0" fontId="1" fillId="12" borderId="46" xfId="0" applyNumberFormat="1" applyFont="1" applyFill="1" applyBorder="1" applyAlignment="1" applyProtection="1">
      <alignment horizontal="center"/>
    </xf>
    <xf numFmtId="0" fontId="8" fillId="12" borderId="34" xfId="0" applyNumberFormat="1" applyFont="1" applyFill="1" applyBorder="1" applyAlignment="1" applyProtection="1">
      <alignment horizontal="center" vertical="center"/>
    </xf>
    <xf numFmtId="0" fontId="8" fillId="12" borderId="20" xfId="0" applyNumberFormat="1" applyFont="1" applyFill="1" applyBorder="1" applyAlignment="1" applyProtection="1">
      <alignment horizontal="center" vertical="center"/>
    </xf>
    <xf numFmtId="0" fontId="8" fillId="12" borderId="49"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wrapText="1"/>
    </xf>
    <xf numFmtId="0" fontId="10" fillId="12" borderId="0" xfId="0" applyNumberFormat="1" applyFont="1" applyFill="1" applyBorder="1" applyAlignment="1" applyProtection="1">
      <alignment horizontal="center" vertical="center"/>
    </xf>
    <xf numFmtId="0" fontId="8" fillId="12" borderId="62" xfId="0" applyNumberFormat="1" applyFont="1" applyFill="1" applyBorder="1" applyAlignment="1" applyProtection="1">
      <alignment horizontal="left" vertical="center"/>
    </xf>
    <xf numFmtId="0" fontId="8" fillId="12" borderId="61" xfId="0" applyNumberFormat="1" applyFont="1" applyFill="1" applyBorder="1" applyAlignment="1" applyProtection="1">
      <alignment horizontal="left" vertical="center"/>
    </xf>
    <xf numFmtId="0" fontId="8" fillId="12" borderId="63" xfId="0" applyNumberFormat="1" applyFont="1" applyFill="1" applyBorder="1" applyAlignment="1" applyProtection="1">
      <alignment horizontal="left" vertical="center"/>
    </xf>
    <xf numFmtId="0" fontId="18" fillId="26" borderId="89" xfId="0" applyNumberFormat="1" applyFont="1" applyFill="1" applyBorder="1" applyAlignment="1" applyProtection="1">
      <alignment horizontal="center" vertical="center"/>
      <protection locked="0"/>
    </xf>
    <xf numFmtId="0" fontId="15" fillId="15" borderId="54" xfId="0" applyNumberFormat="1" applyFont="1" applyFill="1" applyBorder="1" applyAlignment="1" applyProtection="1">
      <alignment horizontal="center" vertical="center" wrapText="1"/>
    </xf>
    <xf numFmtId="0" fontId="15" fillId="15" borderId="65" xfId="0" applyNumberFormat="1" applyFont="1" applyFill="1" applyBorder="1" applyAlignment="1" applyProtection="1">
      <alignment horizontal="center" vertical="center" wrapText="1"/>
    </xf>
    <xf numFmtId="0" fontId="15" fillId="15" borderId="66" xfId="0" applyNumberFormat="1" applyFont="1" applyFill="1" applyBorder="1" applyAlignment="1" applyProtection="1">
      <alignment horizontal="center" vertical="center" wrapText="1"/>
    </xf>
    <xf numFmtId="0" fontId="15" fillId="15" borderId="67" xfId="0" applyNumberFormat="1" applyFont="1" applyFill="1" applyBorder="1" applyAlignment="1" applyProtection="1">
      <alignment horizontal="center" vertical="center" wrapText="1"/>
    </xf>
    <xf numFmtId="0" fontId="15" fillId="15" borderId="64" xfId="0" applyNumberFormat="1" applyFont="1" applyFill="1" applyBorder="1" applyAlignment="1" applyProtection="1">
      <alignment horizontal="center" vertical="center" wrapText="1"/>
    </xf>
    <xf numFmtId="0" fontId="15" fillId="15" borderId="68" xfId="0" applyNumberFormat="1" applyFont="1" applyFill="1" applyBorder="1" applyAlignment="1" applyProtection="1">
      <alignment horizontal="center" vertical="center" wrapText="1"/>
    </xf>
    <xf numFmtId="0" fontId="15" fillId="15" borderId="69" xfId="0" applyNumberFormat="1" applyFont="1" applyFill="1" applyBorder="1" applyAlignment="1" applyProtection="1">
      <alignment horizontal="center" vertical="center" wrapText="1"/>
    </xf>
    <xf numFmtId="0" fontId="1" fillId="26" borderId="59" xfId="17" applyNumberFormat="1" applyFont="1" applyFill="1" applyBorder="1" applyAlignment="1" applyProtection="1">
      <alignment horizontal="center" vertical="center"/>
      <protection locked="0"/>
    </xf>
    <xf numFmtId="0" fontId="1" fillId="26" borderId="7" xfId="17" applyNumberFormat="1" applyFont="1" applyFill="1" applyBorder="1" applyAlignment="1" applyProtection="1">
      <alignment horizontal="center" vertical="center"/>
      <protection locked="0"/>
    </xf>
    <xf numFmtId="0" fontId="1" fillId="26" borderId="8" xfId="17" applyNumberFormat="1" applyFont="1" applyFill="1" applyBorder="1" applyAlignment="1" applyProtection="1">
      <alignment horizontal="center" vertical="center"/>
      <protection locked="0"/>
    </xf>
    <xf numFmtId="0" fontId="1" fillId="12" borderId="15" xfId="0" applyNumberFormat="1" applyFont="1" applyFill="1" applyBorder="1" applyAlignment="1" applyProtection="1">
      <alignment horizontal="center" vertical="center" wrapText="1"/>
      <protection locked="0"/>
    </xf>
    <xf numFmtId="0" fontId="1" fillId="12" borderId="7" xfId="0" applyNumberFormat="1" applyFont="1" applyFill="1" applyBorder="1" applyAlignment="1" applyProtection="1">
      <alignment horizontal="center" vertical="center" wrapText="1"/>
      <protection locked="0"/>
    </xf>
    <xf numFmtId="0" fontId="15" fillId="15" borderId="15" xfId="17" applyNumberFormat="1" applyFont="1" applyFill="1" applyBorder="1" applyAlignment="1" applyProtection="1">
      <alignment horizontal="center" vertical="center"/>
      <protection locked="0"/>
    </xf>
    <xf numFmtId="0" fontId="15" fillId="15" borderId="7" xfId="17" applyNumberFormat="1" applyFont="1" applyFill="1" applyBorder="1" applyAlignment="1" applyProtection="1">
      <alignment horizontal="center" vertical="center"/>
      <protection locked="0"/>
    </xf>
    <xf numFmtId="0" fontId="1" fillId="26" borderId="51" xfId="17" applyNumberFormat="1" applyFont="1" applyFill="1" applyBorder="1" applyAlignment="1" applyProtection="1">
      <alignment horizontal="center" vertical="center"/>
      <protection locked="0"/>
    </xf>
    <xf numFmtId="0" fontId="1" fillId="12" borderId="36" xfId="0" applyNumberFormat="1" applyFont="1" applyFill="1" applyBorder="1" applyAlignment="1" applyProtection="1">
      <alignment horizontal="center" vertical="center" wrapText="1"/>
      <protection locked="0"/>
    </xf>
    <xf numFmtId="0" fontId="1" fillId="12" borderId="31" xfId="0" applyNumberFormat="1" applyFont="1" applyFill="1" applyBorder="1" applyAlignment="1" applyProtection="1">
      <alignment horizontal="center" vertical="center" wrapText="1"/>
      <protection locked="0"/>
    </xf>
    <xf numFmtId="0" fontId="15" fillId="15" borderId="43" xfId="0" applyNumberFormat="1" applyFont="1" applyFill="1" applyBorder="1" applyAlignment="1" applyProtection="1">
      <alignment horizontal="center" vertical="center"/>
    </xf>
    <xf numFmtId="0" fontId="15" fillId="15" borderId="44" xfId="0" applyNumberFormat="1" applyFont="1" applyFill="1" applyBorder="1" applyAlignment="1" applyProtection="1">
      <alignment horizontal="center" vertical="center"/>
    </xf>
    <xf numFmtId="0" fontId="22" fillId="15" borderId="58" xfId="0" applyNumberFormat="1" applyFont="1" applyFill="1" applyBorder="1" applyAlignment="1" applyProtection="1">
      <alignment horizontal="center" vertical="center"/>
    </xf>
    <xf numFmtId="0" fontId="22" fillId="15" borderId="49" xfId="0" applyNumberFormat="1" applyFont="1" applyFill="1" applyBorder="1" applyAlignment="1" applyProtection="1">
      <alignment horizontal="center" vertical="center"/>
    </xf>
    <xf numFmtId="0" fontId="22" fillId="15" borderId="47" xfId="0" applyNumberFormat="1" applyFont="1" applyFill="1" applyBorder="1" applyAlignment="1" applyProtection="1">
      <alignment horizontal="center" vertical="center"/>
    </xf>
    <xf numFmtId="0" fontId="22" fillId="15" borderId="46" xfId="0" applyNumberFormat="1" applyFont="1" applyFill="1" applyBorder="1" applyAlignment="1" applyProtection="1">
      <alignment horizontal="center" vertical="center"/>
    </xf>
    <xf numFmtId="0" fontId="15" fillId="20" borderId="36" xfId="0" applyNumberFormat="1" applyFont="1" applyFill="1" applyBorder="1" applyAlignment="1" applyProtection="1">
      <alignment horizontal="center" vertical="center"/>
    </xf>
    <xf numFmtId="0" fontId="15" fillId="20" borderId="31" xfId="0" applyNumberFormat="1" applyFont="1" applyFill="1" applyBorder="1" applyAlignment="1" applyProtection="1">
      <alignment horizontal="center" vertical="center"/>
    </xf>
    <xf numFmtId="0" fontId="1" fillId="12" borderId="52" xfId="0" applyNumberFormat="1" applyFont="1" applyFill="1" applyBorder="1" applyAlignment="1" applyProtection="1">
      <alignment horizontal="center" vertical="center" wrapText="1"/>
      <protection locked="0"/>
    </xf>
    <xf numFmtId="0" fontId="1" fillId="12" borderId="53" xfId="0" applyNumberFormat="1" applyFont="1" applyFill="1" applyBorder="1" applyAlignment="1" applyProtection="1">
      <alignment horizontal="center" vertical="center" wrapText="1"/>
      <protection locked="0"/>
    </xf>
    <xf numFmtId="0" fontId="25" fillId="27" borderId="0" xfId="0" applyNumberFormat="1" applyFont="1" applyFill="1" applyBorder="1" applyAlignment="1" applyProtection="1">
      <alignment horizontal="center" vertical="center" wrapText="1"/>
    </xf>
    <xf numFmtId="0" fontId="15" fillId="15" borderId="60" xfId="17" applyNumberFormat="1" applyFont="1" applyFill="1" applyBorder="1" applyAlignment="1" applyProtection="1">
      <alignment horizontal="center" vertical="center" wrapText="1"/>
      <protection locked="0"/>
    </xf>
    <xf numFmtId="14" fontId="42" fillId="26" borderId="62" xfId="17" applyNumberFormat="1" applyFont="1" applyFill="1" applyBorder="1" applyAlignment="1" applyProtection="1">
      <alignment horizontal="center" vertical="center"/>
      <protection locked="0"/>
    </xf>
    <xf numFmtId="0" fontId="42" fillId="26" borderId="61" xfId="17" applyNumberFormat="1" applyFont="1" applyFill="1" applyBorder="1" applyAlignment="1" applyProtection="1">
      <alignment horizontal="center" vertical="center"/>
      <protection locked="0"/>
    </xf>
    <xf numFmtId="0" fontId="42" fillId="26" borderId="63" xfId="17" applyNumberFormat="1" applyFont="1" applyFill="1" applyBorder="1" applyAlignment="1" applyProtection="1">
      <alignment horizontal="center" vertical="center"/>
      <protection locked="0"/>
    </xf>
    <xf numFmtId="0" fontId="15" fillId="15" borderId="0" xfId="0" applyNumberFormat="1" applyFont="1" applyFill="1" applyBorder="1" applyAlignment="1" applyProtection="1">
      <alignment horizontal="center" vertical="center" wrapText="1"/>
    </xf>
    <xf numFmtId="0" fontId="15" fillId="15" borderId="40" xfId="0" applyNumberFormat="1" applyFont="1" applyFill="1" applyBorder="1" applyAlignment="1" applyProtection="1">
      <alignment horizontal="center" vertical="center" wrapText="1"/>
    </xf>
    <xf numFmtId="0" fontId="15" fillId="15" borderId="39" xfId="0" applyNumberFormat="1" applyFont="1" applyFill="1" applyBorder="1" applyAlignment="1" applyProtection="1">
      <alignment horizontal="center" vertical="center" wrapText="1"/>
    </xf>
    <xf numFmtId="0" fontId="15" fillId="15" borderId="31" xfId="0" applyNumberFormat="1" applyFont="1" applyFill="1" applyBorder="1" applyAlignment="1" applyProtection="1">
      <alignment horizontal="center" vertical="center" wrapText="1"/>
    </xf>
    <xf numFmtId="9" fontId="15" fillId="20" borderId="36" xfId="0" applyNumberFormat="1" applyFont="1" applyFill="1" applyBorder="1" applyAlignment="1" applyProtection="1">
      <alignment horizontal="center" vertical="center"/>
    </xf>
    <xf numFmtId="0" fontId="15" fillId="20" borderId="89" xfId="0" applyNumberFormat="1" applyFont="1" applyFill="1" applyBorder="1" applyAlignment="1" applyProtection="1">
      <alignment horizontal="center" vertical="center"/>
      <protection locked="0"/>
    </xf>
    <xf numFmtId="0" fontId="16" fillId="26" borderId="55" xfId="17" applyNumberFormat="1" applyFont="1" applyFill="1" applyBorder="1" applyAlignment="1" applyProtection="1">
      <alignment horizontal="center" vertical="center"/>
      <protection locked="0"/>
    </xf>
    <xf numFmtId="0" fontId="16" fillId="26" borderId="46" xfId="17" applyNumberFormat="1" applyFont="1" applyFill="1" applyBorder="1" applyAlignment="1" applyProtection="1">
      <alignment horizontal="center" vertical="center"/>
      <protection locked="0"/>
    </xf>
    <xf numFmtId="0" fontId="16" fillId="26" borderId="0" xfId="17" applyNumberFormat="1" applyFont="1" applyFill="1" applyBorder="1" applyAlignment="1" applyProtection="1">
      <alignment horizontal="center" vertical="center"/>
      <protection locked="0"/>
    </xf>
    <xf numFmtId="0" fontId="1" fillId="12" borderId="7" xfId="0" applyNumberFormat="1" applyFont="1" applyFill="1" applyBorder="1" applyAlignment="1" applyProtection="1">
      <alignment horizontal="center"/>
    </xf>
    <xf numFmtId="0" fontId="1" fillId="12" borderId="49" xfId="0" applyNumberFormat="1" applyFont="1" applyFill="1" applyBorder="1" applyAlignment="1" applyProtection="1">
      <alignment horizontal="center"/>
    </xf>
    <xf numFmtId="0" fontId="38" fillId="28" borderId="36" xfId="0" applyNumberFormat="1" applyFont="1" applyFill="1" applyBorder="1" applyAlignment="1" applyProtection="1">
      <alignment horizontal="center" vertical="center"/>
    </xf>
    <xf numFmtId="0" fontId="21" fillId="25" borderId="36" xfId="0" applyNumberFormat="1" applyFont="1" applyFill="1" applyBorder="1" applyAlignment="1" applyProtection="1">
      <alignment horizontal="center" vertical="center"/>
    </xf>
    <xf numFmtId="0" fontId="15" fillId="27" borderId="36" xfId="0" applyNumberFormat="1" applyFont="1" applyFill="1" applyBorder="1" applyAlignment="1" applyProtection="1">
      <alignment horizontal="center" vertical="center"/>
    </xf>
    <xf numFmtId="0" fontId="1" fillId="12" borderId="36" xfId="0" applyNumberFormat="1" applyFont="1" applyFill="1" applyBorder="1" applyAlignment="1" applyProtection="1">
      <alignment horizontal="center" vertical="center"/>
    </xf>
    <xf numFmtId="0" fontId="1" fillId="12" borderId="80" xfId="0" applyNumberFormat="1" applyFont="1" applyFill="1" applyBorder="1" applyAlignment="1" applyProtection="1">
      <alignment horizontal="center" vertical="center"/>
    </xf>
    <xf numFmtId="0" fontId="1" fillId="12" borderId="0" xfId="0" applyNumberFormat="1" applyFont="1" applyFill="1" applyBorder="1" applyAlignment="1" applyProtection="1">
      <alignment horizontal="center" vertical="center"/>
    </xf>
    <xf numFmtId="0" fontId="17" fillId="15" borderId="36" xfId="0" applyNumberFormat="1" applyFont="1" applyFill="1" applyBorder="1" applyAlignment="1" applyProtection="1">
      <alignment horizontal="center" vertical="center" wrapText="1"/>
    </xf>
    <xf numFmtId="0" fontId="15" fillId="15" borderId="35" xfId="0" applyNumberFormat="1" applyFont="1" applyFill="1" applyBorder="1" applyAlignment="1" applyProtection="1">
      <alignment horizontal="center" vertical="center" wrapText="1"/>
    </xf>
    <xf numFmtId="0" fontId="15" fillId="15" borderId="70" xfId="0" applyNumberFormat="1" applyFont="1" applyFill="1" applyBorder="1" applyAlignment="1" applyProtection="1">
      <alignment horizontal="center" vertical="center" wrapText="1"/>
    </xf>
    <xf numFmtId="0" fontId="15" fillId="15" borderId="71" xfId="0" applyNumberFormat="1" applyFont="1" applyFill="1" applyBorder="1" applyAlignment="1" applyProtection="1">
      <alignment horizontal="center" vertical="center" wrapText="1"/>
    </xf>
    <xf numFmtId="0" fontId="15" fillId="15" borderId="72" xfId="0" applyNumberFormat="1" applyFont="1" applyFill="1" applyBorder="1" applyAlignment="1" applyProtection="1">
      <alignment horizontal="center" vertical="center" wrapText="1"/>
    </xf>
    <xf numFmtId="0" fontId="1" fillId="26" borderId="62" xfId="17" applyNumberFormat="1" applyFont="1" applyFill="1" applyBorder="1" applyAlignment="1" applyProtection="1">
      <alignment horizontal="center" vertical="center" wrapText="1"/>
      <protection locked="0"/>
    </xf>
    <xf numFmtId="0" fontId="1" fillId="26" borderId="61" xfId="17" applyNumberFormat="1" applyFont="1" applyFill="1" applyBorder="1" applyAlignment="1" applyProtection="1">
      <alignment horizontal="center" vertical="center" wrapText="1"/>
      <protection locked="0"/>
    </xf>
    <xf numFmtId="0" fontId="1" fillId="26" borderId="63" xfId="17" applyNumberFormat="1" applyFont="1" applyFill="1" applyBorder="1" applyAlignment="1" applyProtection="1">
      <alignment horizontal="center" vertical="center" wrapText="1"/>
      <protection locked="0"/>
    </xf>
    <xf numFmtId="0" fontId="15" fillId="20" borderId="39" xfId="0" applyNumberFormat="1" applyFont="1" applyFill="1" applyBorder="1" applyAlignment="1" applyProtection="1">
      <alignment horizontal="center" vertical="center" wrapText="1"/>
    </xf>
    <xf numFmtId="0" fontId="15" fillId="20" borderId="41" xfId="0" applyNumberFormat="1" applyFont="1" applyFill="1" applyBorder="1" applyAlignment="1" applyProtection="1">
      <alignment horizontal="center" vertical="center" wrapText="1"/>
    </xf>
    <xf numFmtId="0" fontId="15" fillId="20" borderId="40" xfId="0" applyNumberFormat="1" applyFont="1" applyFill="1" applyBorder="1" applyAlignment="1" applyProtection="1">
      <alignment horizontal="center" vertical="center" wrapText="1"/>
    </xf>
    <xf numFmtId="0" fontId="17" fillId="15" borderId="15" xfId="0" applyNumberFormat="1" applyFont="1" applyFill="1" applyBorder="1" applyAlignment="1" applyProtection="1">
      <alignment horizontal="center" vertical="center" wrapText="1"/>
    </xf>
    <xf numFmtId="0" fontId="17" fillId="15" borderId="7" xfId="0" applyNumberFormat="1" applyFont="1" applyFill="1" applyBorder="1" applyAlignment="1" applyProtection="1">
      <alignment horizontal="center" vertical="center" wrapText="1"/>
    </xf>
    <xf numFmtId="0" fontId="15" fillId="15" borderId="42" xfId="0" applyNumberFormat="1" applyFont="1" applyFill="1" applyBorder="1" applyAlignment="1" applyProtection="1">
      <alignment horizontal="center" vertical="center" wrapText="1"/>
    </xf>
    <xf numFmtId="0" fontId="15" fillId="15" borderId="41" xfId="0" applyNumberFormat="1" applyFont="1" applyFill="1" applyBorder="1" applyAlignment="1" applyProtection="1">
      <alignment horizontal="center" vertical="center" wrapText="1"/>
    </xf>
    <xf numFmtId="16" fontId="1" fillId="26" borderId="73" xfId="17" applyNumberFormat="1" applyFont="1" applyFill="1" applyBorder="1" applyAlignment="1" applyProtection="1">
      <alignment horizontal="center" vertical="top" wrapText="1"/>
      <protection locked="0"/>
    </xf>
    <xf numFmtId="16" fontId="1" fillId="26" borderId="32" xfId="17" applyNumberFormat="1" applyFont="1" applyFill="1" applyBorder="1" applyAlignment="1" applyProtection="1">
      <alignment horizontal="center" vertical="top" wrapText="1"/>
      <protection locked="0"/>
    </xf>
    <xf numFmtId="16" fontId="1" fillId="26" borderId="33" xfId="17" applyNumberFormat="1" applyFont="1" applyFill="1" applyBorder="1" applyAlignment="1" applyProtection="1">
      <alignment horizontal="center" vertical="top" wrapText="1"/>
      <protection locked="0"/>
    </xf>
    <xf numFmtId="16" fontId="1" fillId="26" borderId="73" xfId="17" applyNumberFormat="1" applyFont="1" applyFill="1" applyBorder="1" applyAlignment="1" applyProtection="1">
      <alignment horizontal="center" vertical="center" wrapText="1"/>
      <protection locked="0"/>
    </xf>
    <xf numFmtId="16" fontId="1" fillId="26" borderId="32" xfId="17" applyNumberFormat="1" applyFont="1" applyFill="1" applyBorder="1" applyAlignment="1" applyProtection="1">
      <alignment horizontal="center" vertical="center" wrapText="1"/>
      <protection locked="0"/>
    </xf>
    <xf numFmtId="16" fontId="1" fillId="26" borderId="33" xfId="17" applyNumberFormat="1" applyFont="1" applyFill="1" applyBorder="1" applyAlignment="1" applyProtection="1">
      <alignment horizontal="center" vertical="center" wrapText="1"/>
      <protection locked="0"/>
    </xf>
    <xf numFmtId="0" fontId="18" fillId="15" borderId="89" xfId="0" applyNumberFormat="1" applyFont="1" applyFill="1" applyBorder="1" applyAlignment="1" applyProtection="1">
      <alignment horizontal="center" vertical="center"/>
      <protection locked="0"/>
    </xf>
    <xf numFmtId="0" fontId="21" fillId="26" borderId="43" xfId="0" applyNumberFormat="1" applyFont="1" applyFill="1" applyBorder="1" applyAlignment="1" applyProtection="1">
      <alignment horizontal="center" vertical="center"/>
    </xf>
    <xf numFmtId="9" fontId="15" fillId="20" borderId="21" xfId="0" applyNumberFormat="1" applyFont="1" applyFill="1" applyBorder="1" applyAlignment="1" applyProtection="1">
      <alignment horizontal="center" vertical="center"/>
    </xf>
    <xf numFmtId="9" fontId="15" fillId="20" borderId="48" xfId="0" applyNumberFormat="1" applyFont="1" applyFill="1" applyBorder="1" applyAlignment="1" applyProtection="1">
      <alignment horizontal="center" vertical="center"/>
    </xf>
    <xf numFmtId="0" fontId="1" fillId="12" borderId="0" xfId="0" applyNumberFormat="1" applyFont="1" applyFill="1" applyBorder="1" applyAlignment="1" applyProtection="1">
      <alignment horizontal="center"/>
    </xf>
    <xf numFmtId="0" fontId="1" fillId="24" borderId="89" xfId="0" applyNumberFormat="1" applyFont="1" applyFill="1" applyBorder="1" applyAlignment="1" applyProtection="1">
      <alignment horizontal="center"/>
      <protection locked="0"/>
    </xf>
    <xf numFmtId="0" fontId="15" fillId="15" borderId="89" xfId="0" applyNumberFormat="1" applyFont="1" applyFill="1" applyBorder="1" applyAlignment="1" applyProtection="1">
      <alignment horizontal="center" vertical="center"/>
      <protection locked="0"/>
    </xf>
    <xf numFmtId="0" fontId="7" fillId="12" borderId="89" xfId="0" applyNumberFormat="1" applyFont="1" applyFill="1" applyBorder="1" applyAlignment="1" applyProtection="1">
      <alignment horizontal="center" vertical="center"/>
      <protection locked="0"/>
    </xf>
    <xf numFmtId="0" fontId="1" fillId="12" borderId="6" xfId="0" applyNumberFormat="1" applyFont="1" applyFill="1" applyBorder="1" applyAlignment="1" applyProtection="1">
      <alignment horizontal="center"/>
    </xf>
    <xf numFmtId="0" fontId="17" fillId="15" borderId="49" xfId="0" applyNumberFormat="1" applyFont="1" applyFill="1" applyBorder="1" applyAlignment="1" applyProtection="1">
      <alignment horizontal="center" vertical="center" wrapText="1"/>
    </xf>
    <xf numFmtId="0" fontId="22" fillId="26" borderId="0" xfId="0" applyNumberFormat="1" applyFont="1" applyFill="1" applyBorder="1" applyAlignment="1" applyProtection="1">
      <alignment horizontal="center" vertical="center"/>
    </xf>
    <xf numFmtId="0" fontId="8" fillId="12" borderId="81" xfId="0" applyNumberFormat="1" applyFont="1" applyFill="1" applyBorder="1" applyAlignment="1" applyProtection="1">
      <alignment horizontal="center" vertical="center"/>
    </xf>
    <xf numFmtId="0" fontId="15" fillId="20" borderId="60" xfId="0" applyNumberFormat="1" applyFont="1" applyFill="1" applyBorder="1" applyAlignment="1" applyProtection="1">
      <alignment horizontal="center" vertical="center"/>
    </xf>
    <xf numFmtId="0" fontId="25" fillId="30" borderId="74" xfId="0" applyNumberFormat="1" applyFont="1" applyFill="1" applyBorder="1" applyAlignment="1" applyProtection="1">
      <alignment horizontal="center" vertical="center" wrapText="1"/>
    </xf>
    <xf numFmtId="0" fontId="25" fillId="30" borderId="0" xfId="0" applyNumberFormat="1" applyFont="1" applyFill="1" applyBorder="1" applyAlignment="1" applyProtection="1">
      <alignment horizontal="center" vertical="center" wrapText="1"/>
    </xf>
    <xf numFmtId="0" fontId="25" fillId="30" borderId="76" xfId="0" applyNumberFormat="1" applyFont="1" applyFill="1" applyBorder="1" applyAlignment="1" applyProtection="1">
      <alignment horizontal="center" vertical="center" wrapText="1"/>
    </xf>
    <xf numFmtId="0" fontId="8" fillId="12" borderId="55" xfId="0" applyNumberFormat="1" applyFont="1" applyFill="1" applyBorder="1" applyAlignment="1" applyProtection="1">
      <alignment horizontal="center" vertical="center" wrapText="1"/>
    </xf>
    <xf numFmtId="0" fontId="8" fillId="12" borderId="77" xfId="0" applyNumberFormat="1" applyFont="1" applyFill="1" applyBorder="1" applyAlignment="1" applyProtection="1">
      <alignment horizontal="center" vertical="center" wrapText="1"/>
    </xf>
    <xf numFmtId="0" fontId="25" fillId="30" borderId="60" xfId="0" applyNumberFormat="1" applyFont="1" applyFill="1" applyBorder="1" applyAlignment="1" applyProtection="1">
      <alignment horizontal="center" vertical="center" wrapText="1"/>
    </xf>
    <xf numFmtId="0" fontId="1" fillId="12" borderId="0" xfId="0" applyNumberFormat="1" applyFont="1" applyFill="1" applyBorder="1" applyAlignment="1" applyProtection="1">
      <alignment horizontal="center" vertical="center" wrapText="1"/>
    </xf>
    <xf numFmtId="0" fontId="8" fillId="12" borderId="0" xfId="0" applyNumberFormat="1" applyFont="1" applyFill="1" applyBorder="1" applyAlignment="1" applyProtection="1">
      <alignment horizontal="center" vertical="center"/>
    </xf>
    <xf numFmtId="0" fontId="8" fillId="12" borderId="0" xfId="0" applyNumberFormat="1" applyFont="1" applyFill="1" applyBorder="1" applyAlignment="1" applyProtection="1">
      <alignment horizontal="center" vertical="center" wrapText="1"/>
    </xf>
    <xf numFmtId="9" fontId="8" fillId="12" borderId="0" xfId="21" applyNumberFormat="1" applyFont="1" applyFill="1" applyBorder="1" applyAlignment="1" applyProtection="1">
      <alignment horizontal="center" vertical="center"/>
    </xf>
    <xf numFmtId="9" fontId="8" fillId="12" borderId="46" xfId="21" applyNumberFormat="1" applyFont="1" applyFill="1" applyBorder="1" applyAlignment="1" applyProtection="1">
      <alignment horizontal="center" vertical="center"/>
    </xf>
    <xf numFmtId="0" fontId="15" fillId="20" borderId="60" xfId="0" applyNumberFormat="1" applyFont="1" applyFill="1" applyBorder="1" applyAlignment="1" applyProtection="1">
      <alignment horizontal="center" vertical="center" wrapText="1"/>
    </xf>
    <xf numFmtId="0" fontId="15" fillId="26" borderId="20" xfId="17" applyNumberFormat="1" applyFont="1" applyFill="1" applyBorder="1" applyAlignment="1" applyProtection="1">
      <alignment horizontal="center" vertical="center"/>
      <protection locked="0"/>
    </xf>
    <xf numFmtId="0" fontId="15" fillId="26" borderId="49" xfId="17" applyNumberFormat="1" applyFont="1" applyFill="1" applyBorder="1" applyAlignment="1" applyProtection="1">
      <alignment horizontal="center" vertical="center"/>
      <protection locked="0"/>
    </xf>
    <xf numFmtId="0" fontId="10" fillId="12" borderId="31" xfId="0" applyNumberFormat="1" applyFont="1" applyFill="1" applyBorder="1" applyAlignment="1" applyProtection="1">
      <alignment horizontal="center" vertical="center" wrapText="1"/>
    </xf>
    <xf numFmtId="0" fontId="10" fillId="12" borderId="32" xfId="0" applyNumberFormat="1" applyFont="1" applyFill="1" applyBorder="1" applyAlignment="1" applyProtection="1">
      <alignment horizontal="center" vertical="center" wrapText="1"/>
    </xf>
    <xf numFmtId="0" fontId="15" fillId="20" borderId="37" xfId="0" applyNumberFormat="1" applyFont="1" applyFill="1" applyBorder="1" applyAlignment="1" applyProtection="1">
      <alignment horizontal="center" vertical="center" wrapText="1"/>
    </xf>
    <xf numFmtId="0" fontId="15" fillId="20" borderId="0" xfId="0" applyNumberFormat="1" applyFont="1" applyFill="1" applyBorder="1" applyAlignment="1" applyProtection="1">
      <alignment horizontal="center" vertical="center" wrapText="1"/>
    </xf>
    <xf numFmtId="0" fontId="15" fillId="20" borderId="38" xfId="0" applyNumberFormat="1" applyFont="1" applyFill="1" applyBorder="1" applyAlignment="1" applyProtection="1">
      <alignment horizontal="center" vertical="center" wrapText="1"/>
    </xf>
    <xf numFmtId="0" fontId="10" fillId="12" borderId="60" xfId="0" applyNumberFormat="1" applyFont="1" applyFill="1" applyBorder="1" applyAlignment="1" applyProtection="1">
      <alignment horizontal="center" vertical="center" wrapText="1"/>
    </xf>
    <xf numFmtId="0" fontId="16" fillId="15" borderId="60" xfId="17" applyNumberFormat="1" applyFont="1" applyFill="1" applyBorder="1" applyAlignment="1" applyProtection="1">
      <alignment horizontal="center" vertical="center"/>
      <protection locked="0"/>
    </xf>
    <xf numFmtId="14" fontId="9" fillId="26" borderId="60" xfId="17" applyNumberFormat="1" applyFont="1" applyFill="1" applyBorder="1" applyAlignment="1" applyProtection="1">
      <alignment horizontal="center" vertical="center"/>
      <protection locked="0"/>
    </xf>
    <xf numFmtId="0" fontId="10" fillId="12" borderId="62" xfId="0" applyNumberFormat="1" applyFont="1" applyFill="1" applyBorder="1" applyAlignment="1" applyProtection="1">
      <alignment horizontal="center" vertical="center" wrapText="1"/>
    </xf>
    <xf numFmtId="0" fontId="10" fillId="12" borderId="61" xfId="0" applyNumberFormat="1" applyFont="1" applyFill="1" applyBorder="1" applyAlignment="1" applyProtection="1">
      <alignment horizontal="center" vertical="center" wrapText="1"/>
    </xf>
    <xf numFmtId="0" fontId="10" fillId="12" borderId="63" xfId="0" applyNumberFormat="1" applyFont="1" applyFill="1" applyBorder="1" applyAlignment="1" applyProtection="1">
      <alignment horizontal="center" vertical="center" wrapText="1"/>
    </xf>
    <xf numFmtId="0" fontId="10" fillId="12" borderId="78" xfId="0" applyNumberFormat="1" applyFont="1" applyFill="1" applyBorder="1" applyAlignment="1" applyProtection="1">
      <alignment horizontal="center" vertical="center" wrapText="1"/>
    </xf>
    <xf numFmtId="0" fontId="1" fillId="12" borderId="3" xfId="0" applyNumberFormat="1" applyFont="1" applyFill="1" applyBorder="1" applyAlignment="1" applyProtection="1">
      <alignment horizontal="right" vertical="center"/>
    </xf>
    <xf numFmtId="0" fontId="15" fillId="19" borderId="16" xfId="0" applyNumberFormat="1" applyFont="1" applyFill="1" applyBorder="1" applyAlignment="1" applyProtection="1">
      <alignment horizontal="center" vertical="center"/>
    </xf>
    <xf numFmtId="0" fontId="15" fillId="19" borderId="50" xfId="0" applyNumberFormat="1" applyFont="1" applyFill="1" applyBorder="1" applyAlignment="1" applyProtection="1">
      <alignment horizontal="center" vertical="center"/>
    </xf>
    <xf numFmtId="0" fontId="15" fillId="15" borderId="36" xfId="0" applyNumberFormat="1" applyFont="1" applyFill="1" applyBorder="1" applyAlignment="1" applyProtection="1">
      <alignment horizontal="center" vertical="center"/>
    </xf>
    <xf numFmtId="0" fontId="15" fillId="26" borderId="0" xfId="0" applyNumberFormat="1" applyFont="1" applyFill="1" applyBorder="1" applyAlignment="1" applyProtection="1">
      <alignment horizontal="center" vertical="center" wrapText="1"/>
    </xf>
    <xf numFmtId="0" fontId="25" fillId="27" borderId="31" xfId="0" applyNumberFormat="1" applyFont="1" applyFill="1" applyBorder="1" applyAlignment="1" applyProtection="1">
      <alignment horizontal="center" vertical="center" wrapText="1"/>
    </xf>
    <xf numFmtId="0" fontId="25" fillId="27" borderId="33" xfId="0" applyNumberFormat="1" applyFont="1" applyFill="1" applyBorder="1" applyAlignment="1" applyProtection="1">
      <alignment horizontal="center" vertical="center" wrapText="1"/>
    </xf>
    <xf numFmtId="9" fontId="15" fillId="21" borderId="39" xfId="21" applyNumberFormat="1" applyFont="1" applyFill="1" applyBorder="1" applyAlignment="1" applyProtection="1">
      <alignment horizontal="center" vertical="center"/>
    </xf>
    <xf numFmtId="9" fontId="15" fillId="21" borderId="41" xfId="21" applyNumberFormat="1" applyFont="1" applyFill="1" applyBorder="1" applyAlignment="1" applyProtection="1">
      <alignment horizontal="center" vertical="center"/>
    </xf>
    <xf numFmtId="0" fontId="32" fillId="27" borderId="15" xfId="0" applyNumberFormat="1" applyFont="1" applyFill="1" applyBorder="1" applyAlignment="1" applyProtection="1">
      <alignment horizontal="center" vertical="center"/>
    </xf>
    <xf numFmtId="0" fontId="32" fillId="27" borderId="7" xfId="0" applyNumberFormat="1" applyFont="1" applyFill="1" applyBorder="1" applyAlignment="1" applyProtection="1">
      <alignment horizontal="center" vertical="center"/>
    </xf>
    <xf numFmtId="0" fontId="32" fillId="27" borderId="51" xfId="0" applyNumberFormat="1" applyFont="1" applyFill="1" applyBorder="1" applyAlignment="1" applyProtection="1">
      <alignment horizontal="center" vertical="center"/>
    </xf>
    <xf numFmtId="0" fontId="15" fillId="27" borderId="84" xfId="0" applyNumberFormat="1" applyFont="1" applyFill="1" applyBorder="1" applyAlignment="1" applyProtection="1">
      <alignment horizontal="center" vertical="center"/>
    </xf>
    <xf numFmtId="0" fontId="15" fillId="27" borderId="55" xfId="0" applyNumberFormat="1" applyFont="1" applyFill="1" applyBorder="1" applyAlignment="1" applyProtection="1">
      <alignment horizontal="center" vertical="center"/>
    </xf>
    <xf numFmtId="0" fontId="15" fillId="27" borderId="75" xfId="0" applyNumberFormat="1" applyFont="1" applyFill="1" applyBorder="1" applyAlignment="1" applyProtection="1">
      <alignment horizontal="center" vertical="center"/>
    </xf>
    <xf numFmtId="0" fontId="32" fillId="27" borderId="20" xfId="0" applyNumberFormat="1" applyFont="1" applyFill="1" applyBorder="1" applyAlignment="1" applyProtection="1">
      <alignment horizontal="center" vertical="center"/>
    </xf>
    <xf numFmtId="0" fontId="32" fillId="27" borderId="49" xfId="0" applyNumberFormat="1" applyFont="1" applyFill="1" applyBorder="1" applyAlignment="1" applyProtection="1">
      <alignment horizontal="center" vertical="center"/>
    </xf>
    <xf numFmtId="0" fontId="32" fillId="27" borderId="83" xfId="0" applyNumberFormat="1" applyFont="1" applyFill="1" applyBorder="1" applyAlignment="1" applyProtection="1">
      <alignment horizontal="center" vertical="center"/>
    </xf>
    <xf numFmtId="0" fontId="8" fillId="12" borderId="36" xfId="0" applyNumberFormat="1" applyFont="1" applyFill="1" applyBorder="1" applyAlignment="1" applyProtection="1">
      <alignment horizontal="center" vertical="center" wrapText="1"/>
    </xf>
    <xf numFmtId="0" fontId="8" fillId="12" borderId="31" xfId="0" applyNumberFormat="1" applyFont="1" applyFill="1" applyBorder="1" applyAlignment="1" applyProtection="1">
      <alignment horizontal="center" vertical="center" wrapText="1"/>
    </xf>
    <xf numFmtId="0" fontId="8" fillId="12" borderId="43" xfId="0" applyNumberFormat="1" applyFont="1" applyFill="1" applyBorder="1" applyAlignment="1" applyProtection="1">
      <alignment horizontal="center" vertical="center" wrapText="1"/>
    </xf>
    <xf numFmtId="0" fontId="8" fillId="12" borderId="42" xfId="0" applyNumberFormat="1" applyFont="1" applyFill="1" applyBorder="1" applyAlignment="1" applyProtection="1">
      <alignment horizontal="center" vertical="center" wrapText="1"/>
    </xf>
    <xf numFmtId="9" fontId="8" fillId="27" borderId="60" xfId="0" applyNumberFormat="1" applyFont="1" applyFill="1" applyBorder="1" applyAlignment="1" applyProtection="1">
      <alignment horizontal="center" vertical="center"/>
    </xf>
    <xf numFmtId="0" fontId="8" fillId="27" borderId="60" xfId="0" applyNumberFormat="1" applyFont="1" applyFill="1" applyBorder="1" applyAlignment="1" applyProtection="1">
      <alignment horizontal="center" vertical="center"/>
    </xf>
    <xf numFmtId="0" fontId="25" fillId="27" borderId="36" xfId="0" applyNumberFormat="1" applyFont="1" applyFill="1" applyBorder="1" applyAlignment="1" applyProtection="1">
      <alignment horizontal="center" vertical="center" wrapText="1"/>
    </xf>
    <xf numFmtId="0" fontId="15" fillId="27" borderId="62" xfId="0" applyNumberFormat="1" applyFont="1" applyFill="1" applyBorder="1" applyAlignment="1" applyProtection="1">
      <alignment horizontal="center" vertical="center"/>
    </xf>
    <xf numFmtId="0" fontId="15" fillId="27" borderId="61" xfId="0" applyNumberFormat="1" applyFont="1" applyFill="1" applyBorder="1" applyAlignment="1" applyProtection="1">
      <alignment horizontal="center" vertical="center"/>
    </xf>
    <xf numFmtId="0" fontId="15" fillId="27" borderId="63" xfId="0" applyNumberFormat="1" applyFont="1" applyFill="1" applyBorder="1" applyAlignment="1" applyProtection="1">
      <alignment horizontal="center" vertical="center"/>
    </xf>
    <xf numFmtId="0" fontId="1" fillId="25" borderId="80" xfId="0" applyNumberFormat="1" applyFont="1" applyFill="1" applyBorder="1" applyAlignment="1" applyProtection="1">
      <alignment horizontal="center" vertical="top" wrapText="1"/>
      <protection locked="0"/>
    </xf>
    <xf numFmtId="0" fontId="1" fillId="25" borderId="0" xfId="0" applyNumberFormat="1" applyFont="1" applyFill="1" applyBorder="1" applyAlignment="1" applyProtection="1">
      <alignment horizontal="center" vertical="top" wrapText="1"/>
      <protection locked="0"/>
    </xf>
    <xf numFmtId="0" fontId="1" fillId="25" borderId="82" xfId="0" applyNumberFormat="1" applyFont="1" applyFill="1" applyBorder="1" applyAlignment="1" applyProtection="1">
      <alignment horizontal="center" vertical="top" wrapText="1"/>
      <protection locked="0"/>
    </xf>
    <xf numFmtId="0" fontId="8" fillId="12" borderId="62" xfId="0" applyNumberFormat="1" applyFont="1" applyFill="1" applyBorder="1" applyAlignment="1" applyProtection="1">
      <alignment horizontal="center" vertical="center" wrapText="1"/>
    </xf>
    <xf numFmtId="0" fontId="8" fillId="12" borderId="63" xfId="0" applyNumberFormat="1" applyFont="1" applyFill="1" applyBorder="1" applyAlignment="1" applyProtection="1">
      <alignment horizontal="center" vertical="center" wrapText="1"/>
    </xf>
    <xf numFmtId="0" fontId="17" fillId="15" borderId="60" xfId="0" applyNumberFormat="1" applyFont="1" applyFill="1" applyBorder="1" applyAlignment="1" applyProtection="1">
      <alignment horizontal="center" vertical="center" wrapText="1"/>
    </xf>
    <xf numFmtId="0" fontId="17" fillId="15" borderId="62" xfId="0" applyNumberFormat="1" applyFont="1" applyFill="1" applyBorder="1" applyAlignment="1" applyProtection="1">
      <alignment horizontal="center" vertical="center" wrapText="1"/>
    </xf>
    <xf numFmtId="0" fontId="15" fillId="15" borderId="49" xfId="0" applyNumberFormat="1" applyFont="1" applyFill="1" applyBorder="1" applyAlignment="1" applyProtection="1">
      <alignment horizontal="center" vertical="center" wrapText="1"/>
    </xf>
    <xf numFmtId="0" fontId="15" fillId="15" borderId="0" xfId="17" applyNumberFormat="1" applyFont="1" applyFill="1" applyBorder="1" applyAlignment="1" applyProtection="1">
      <alignment horizontal="center" vertical="center" wrapText="1"/>
      <protection locked="0"/>
    </xf>
    <xf numFmtId="0" fontId="15" fillId="15" borderId="82" xfId="17" applyNumberFormat="1" applyFont="1" applyFill="1" applyBorder="1" applyAlignment="1" applyProtection="1">
      <alignment horizontal="center" vertical="center" wrapText="1"/>
      <protection locked="0"/>
    </xf>
    <xf numFmtId="0" fontId="15" fillId="26" borderId="0" xfId="17" applyNumberFormat="1" applyFont="1" applyFill="1" applyBorder="1" applyAlignment="1" applyProtection="1">
      <alignment horizontal="center" vertical="center"/>
      <protection locked="0"/>
    </xf>
    <xf numFmtId="0" fontId="31" fillId="27" borderId="31" xfId="0" applyNumberFormat="1" applyFont="1" applyFill="1" applyBorder="1" applyAlignment="1" applyProtection="1">
      <alignment horizontal="center" vertical="center" wrapText="1"/>
    </xf>
    <xf numFmtId="0" fontId="31" fillId="27" borderId="33" xfId="0" applyNumberFormat="1" applyFont="1" applyFill="1" applyBorder="1" applyAlignment="1" applyProtection="1">
      <alignment horizontal="center" vertical="center" wrapText="1"/>
    </xf>
    <xf numFmtId="0" fontId="1" fillId="26" borderId="0" xfId="17" applyNumberFormat="1" applyFont="1" applyFill="1" applyBorder="1" applyAlignment="1" applyProtection="1">
      <alignment horizontal="center" vertical="center"/>
      <protection locked="0"/>
    </xf>
    <xf numFmtId="0" fontId="1" fillId="26" borderId="82" xfId="17" applyNumberFormat="1" applyFont="1" applyFill="1" applyBorder="1" applyAlignment="1" applyProtection="1">
      <alignment horizontal="center" vertical="center"/>
      <protection locked="0"/>
    </xf>
    <xf numFmtId="0" fontId="1" fillId="27" borderId="0" xfId="0" applyNumberFormat="1" applyFont="1" applyFill="1" applyBorder="1" applyAlignment="1" applyProtection="1">
      <alignment horizontal="center" vertical="center" wrapText="1"/>
    </xf>
    <xf numFmtId="0" fontId="15" fillId="15" borderId="8" xfId="17" applyNumberFormat="1" applyFont="1" applyFill="1" applyBorder="1" applyAlignment="1" applyProtection="1">
      <alignment horizontal="center" vertical="center"/>
      <protection locked="0"/>
    </xf>
  </cellXfs>
  <cellStyles count="28">
    <cellStyle name="Amarillo" xfId="1"/>
    <cellStyle name="cafe" xfId="2"/>
    <cellStyle name="cf1" xfId="3"/>
    <cellStyle name="cf2" xfId="4"/>
    <cellStyle name="cf3" xfId="5"/>
    <cellStyle name="cf4" xfId="6"/>
    <cellStyle name="cf5" xfId="7"/>
    <cellStyle name="cf6" xfId="8"/>
    <cellStyle name="cf7" xfId="9"/>
    <cellStyle name="Hipervínculo" xfId="27" builtinId="8"/>
    <cellStyle name="Millares" xfId="10" builtinId="3"/>
    <cellStyle name="Millares 2" xfId="11"/>
    <cellStyle name="Millares 3" xfId="12"/>
    <cellStyle name="Millares 4" xfId="13"/>
    <cellStyle name="Millares 5" xfId="14"/>
    <cellStyle name="Naranja" xfId="15"/>
    <cellStyle name="Normal" xfId="0" builtinId="0"/>
    <cellStyle name="Normal 2" xfId="16"/>
    <cellStyle name="Normal 3" xfId="17"/>
    <cellStyle name="Normal 4" xfId="18"/>
    <cellStyle name="Normal 5" xfId="19"/>
    <cellStyle name="Normal 6" xfId="20"/>
    <cellStyle name="Porcentaje" xfId="21" builtinId="5"/>
    <cellStyle name="Porcentual 2" xfId="22"/>
    <cellStyle name="Porcentual 3" xfId="23"/>
    <cellStyle name="Porcentual 4" xfId="24"/>
    <cellStyle name="salmon" xfId="25"/>
    <cellStyle name="Verde" xfId="26"/>
  </cellStyles>
  <dxfs count="38">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sz val="10"/>
        <color theme="0"/>
      </font>
      <fill>
        <patternFill patternType="solid">
          <fgColor indexed="21"/>
          <bgColor indexed="17"/>
        </patternFill>
      </fill>
    </dxf>
    <dxf>
      <font>
        <b val="0"/>
        <condense val="0"/>
        <extend val="0"/>
        <sz val="10"/>
        <color indexed="8"/>
      </font>
      <fill>
        <patternFill patternType="solid">
          <fgColor indexed="34"/>
          <bgColor indexed="13"/>
        </patternFill>
      </fill>
    </dxf>
    <dxf>
      <font>
        <b/>
        <i val="0"/>
        <sz val="10"/>
        <color indexed="9"/>
      </font>
      <fill>
        <patternFill patternType="solid">
          <fgColor indexed="60"/>
          <bgColor indexed="10"/>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21"/>
          <bgColor indexed="17"/>
        </patternFill>
      </fill>
    </dxf>
    <dxf>
      <font>
        <b val="0"/>
        <condense val="0"/>
        <extend val="0"/>
        <sz val="10"/>
        <color indexed="8"/>
      </font>
      <fill>
        <patternFill patternType="solid">
          <fgColor indexed="34"/>
          <bgColor indexed="13"/>
        </patternFill>
      </fill>
    </dxf>
    <dxf>
      <font>
        <b val="0"/>
        <condense val="0"/>
        <extend val="0"/>
        <sz val="10"/>
        <color indexed="9"/>
      </font>
      <fill>
        <patternFill patternType="solid">
          <fgColor indexed="60"/>
          <bgColor indexed="10"/>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condense val="0"/>
        <extend val="0"/>
        <sz val="10"/>
        <color indexed="9"/>
      </font>
      <fill>
        <patternFill patternType="solid">
          <fgColor indexed="60"/>
          <bgColor indexed="10"/>
        </patternFill>
      </fill>
    </dxf>
    <dxf>
      <font>
        <b val="0"/>
        <condense val="0"/>
        <extend val="0"/>
        <sz val="10"/>
        <color indexed="8"/>
      </font>
      <fill>
        <patternFill patternType="solid">
          <fgColor indexed="50"/>
          <bgColor indexed="44"/>
        </patternFill>
      </fill>
    </dxf>
    <dxf>
      <font>
        <b/>
        <i val="0"/>
        <strike val="0"/>
        <condense val="0"/>
        <extend val="0"/>
        <outline val="0"/>
        <shadow val="0"/>
        <u val="none"/>
        <vertAlign val="baseline"/>
        <sz val="10"/>
        <color theme="1"/>
        <name val="Zurich BT"/>
        <scheme val="none"/>
      </font>
      <border diagonalUp="0" diagonalDown="0">
        <left style="thin">
          <color indexed="64"/>
        </left>
        <right style="thin">
          <color indexed="64"/>
        </right>
        <top style="thin">
          <color indexed="64"/>
        </top>
        <bottom style="thin">
          <color indexed="64"/>
        </bottom>
        <vertical/>
        <horizontal/>
      </border>
    </dxf>
    <dxf>
      <border outline="0">
        <top style="thin">
          <color theme="1"/>
        </top>
        <bottom style="thin">
          <color indexed="64"/>
        </bottom>
      </border>
    </dxf>
    <dxf>
      <font>
        <b/>
        <i val="0"/>
        <strike val="0"/>
        <condense val="0"/>
        <extend val="0"/>
        <outline val="0"/>
        <shadow val="0"/>
        <u val="none"/>
        <vertAlign val="baseline"/>
        <sz val="10"/>
        <color theme="1"/>
        <name val="Zurich BT"/>
        <scheme val="none"/>
      </font>
    </dxf>
    <dxf>
      <font>
        <b/>
        <i val="0"/>
        <strike val="0"/>
        <condense val="0"/>
        <extend val="0"/>
        <outline val="0"/>
        <shadow val="0"/>
        <u val="none"/>
        <vertAlign val="baseline"/>
        <sz val="10"/>
        <color theme="0"/>
        <name val="Zurich BT"/>
        <scheme val="none"/>
      </font>
      <fill>
        <patternFill patternType="solid">
          <fgColor theme="1"/>
          <bgColor theme="1"/>
        </patternFill>
      </fill>
    </dxf>
    <dxf>
      <alignment horizontal="left" vertical="bottom" textRotation="0" wrapText="0" indent="0" justifyLastLine="0" shrinkToFit="0" readingOrder="0"/>
    </dxf>
    <dxf>
      <alignment horizontal="left" vertical="bottom" textRotation="0" wrapText="0" indent="0" justifyLastLine="0" shrinkToFit="0" readingOrder="0"/>
    </dxf>
    <dxf>
      <font>
        <strike val="0"/>
        <outline val="0"/>
        <shadow val="0"/>
        <u val="none"/>
        <vertAlign val="baseline"/>
        <sz val="10"/>
        <color rgb="FF000000"/>
        <name val="Tahoma"/>
        <scheme val="none"/>
      </font>
    </dxf>
    <dxf>
      <font>
        <strike val="0"/>
        <outline val="0"/>
        <shadow val="0"/>
        <u val="none"/>
        <vertAlign val="baseline"/>
        <sz val="10"/>
        <color rgb="FF000000"/>
        <name val="Tahoma"/>
        <scheme val="none"/>
      </font>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0"/>
        <color theme="0"/>
        <name val="Tahoma"/>
        <scheme val="none"/>
      </font>
      <fill>
        <patternFill patternType="none">
          <fgColor indexed="64"/>
          <bgColor indexed="65"/>
        </patternFill>
      </fill>
      <alignment horizontal="left" vertical="center" textRotation="0" wrapText="0" indent="0" justifyLastLine="0" shrinkToFit="0" readingOrder="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CC6633"/>
      <rgbColor rgb="00800080"/>
      <rgbColor rgb="00008080"/>
      <rgbColor rgb="00C0C0C0"/>
      <rgbColor rgb="00808080"/>
      <rgbColor rgb="009999FF"/>
      <rgbColor rgb="00993366"/>
      <rgbColor rgb="00FFFFCC"/>
      <rgbColor rgb="00E6E6E6"/>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2D050"/>
      <rgbColor rgb="00FF99CC"/>
      <rgbColor rgb="00CC99FF"/>
      <rgbColor rgb="00FFCC99"/>
      <rgbColor rgb="003366FF"/>
      <rgbColor rgb="0033CCCC"/>
      <rgbColor rgb="0099CC00"/>
      <rgbColor rgb="00FFCC00"/>
      <rgbColor rgb="00FF6633"/>
      <rgbColor rgb="00E26B0A"/>
      <rgbColor rgb="00666699"/>
      <rgbColor rgb="00969696"/>
      <rgbColor rgb="00003366"/>
      <rgbColor rgb="0000B050"/>
      <rgbColor rgb="00003300"/>
      <rgbColor rgb="00333300"/>
      <rgbColor rgb="00993300"/>
      <rgbColor rgb="00993366"/>
      <rgbColor rgb="00333399"/>
      <rgbColor rgb="00333333"/>
    </indexedColors>
    <mruColors>
      <color rgb="FFAD142E"/>
      <color rgb="FFF2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406400</xdr:colOff>
      <xdr:row>0</xdr:row>
      <xdr:rowOff>34925</xdr:rowOff>
    </xdr:from>
    <xdr:to>
      <xdr:col>1</xdr:col>
      <xdr:colOff>581025</xdr:colOff>
      <xdr:row>3</xdr:row>
      <xdr:rowOff>104775</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06400" y="34925"/>
          <a:ext cx="688975" cy="660400"/>
        </a:xfrm>
        <a:prstGeom prst="rect">
          <a:avLst/>
        </a:prstGeom>
      </xdr:spPr>
    </xdr:pic>
    <xdr:clientData/>
  </xdr:twoCellAnchor>
  <xdr:twoCellAnchor editAs="oneCell">
    <xdr:from>
      <xdr:col>8</xdr:col>
      <xdr:colOff>134471</xdr:colOff>
      <xdr:row>0</xdr:row>
      <xdr:rowOff>134470</xdr:rowOff>
    </xdr:from>
    <xdr:to>
      <xdr:col>8</xdr:col>
      <xdr:colOff>1560681</xdr:colOff>
      <xdr:row>3</xdr:row>
      <xdr:rowOff>54908</xdr:rowOff>
    </xdr:to>
    <xdr:pic>
      <xdr:nvPicPr>
        <xdr:cNvPr id="6" name="Imagen 5"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323295" y="134470"/>
          <a:ext cx="142621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291894</xdr:colOff>
      <xdr:row>0</xdr:row>
      <xdr:rowOff>5839</xdr:rowOff>
    </xdr:from>
    <xdr:to>
      <xdr:col>1</xdr:col>
      <xdr:colOff>595312</xdr:colOff>
      <xdr:row>4</xdr:row>
      <xdr:rowOff>11907</xdr:rowOff>
    </xdr:to>
    <xdr:pic>
      <xdr:nvPicPr>
        <xdr:cNvPr id="2" name="Imagen 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1894" y="5839"/>
          <a:ext cx="720137" cy="768068"/>
        </a:xfrm>
        <a:prstGeom prst="rect">
          <a:avLst/>
        </a:prstGeom>
      </xdr:spPr>
    </xdr:pic>
    <xdr:clientData/>
  </xdr:twoCellAnchor>
  <xdr:twoCellAnchor editAs="oneCell">
    <xdr:from>
      <xdr:col>9</xdr:col>
      <xdr:colOff>346364</xdr:colOff>
      <xdr:row>0</xdr:row>
      <xdr:rowOff>121228</xdr:rowOff>
    </xdr:from>
    <xdr:to>
      <xdr:col>10</xdr:col>
      <xdr:colOff>889347</xdr:colOff>
      <xdr:row>3</xdr:row>
      <xdr:rowOff>29442</xdr:rowOff>
    </xdr:to>
    <xdr:pic>
      <xdr:nvPicPr>
        <xdr:cNvPr id="4" name="Imagen 3" descr="C:\Users\Erika\Dropbox\2024\DIVULGACIÓN\Logo ICONTEC  2023.png"/>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598728" y="121228"/>
          <a:ext cx="1426210" cy="514350"/>
        </a:xfrm>
        <a:prstGeom prst="rect">
          <a:avLst/>
        </a:prstGeom>
        <a:noFill/>
        <a:ln>
          <a:noFill/>
        </a:ln>
      </xdr:spPr>
    </xdr:pic>
    <xdr:clientData/>
  </xdr:twoCellAnchor>
</xdr:wsDr>
</file>

<file path=xl/tables/table1.xml><?xml version="1.0" encoding="utf-8"?>
<table xmlns="http://schemas.openxmlformats.org/spreadsheetml/2006/main" id="1" name="Tabla1" displayName="Tabla1" ref="A2:A5" totalsRowShown="0" headerRowBorderDxfId="37" tableBorderDxfId="36" totalsRowBorderDxfId="35">
  <autoFilter ref="A2:A5"/>
  <tableColumns count="1">
    <tableColumn id="1" name="EMPLEO NIVEL TÉCNICO"/>
  </tableColumns>
  <tableStyleInfo name="TableStyleLight8" showFirstColumn="0" showLastColumn="0" showRowStripes="1" showColumnStripes="0"/>
</table>
</file>

<file path=xl/tables/table10.xml><?xml version="1.0" encoding="utf-8"?>
<table xmlns="http://schemas.openxmlformats.org/spreadsheetml/2006/main" id="2" name="Tabla2" displayName="Tabla2" ref="F41:F44" totalsRowShown="0" headerRowDxfId="26" dataDxfId="25" tableBorderDxfId="24">
  <autoFilter ref="F41:F44"/>
  <tableColumns count="1">
    <tableColumn id="1" name="DEL EMPLEO" dataDxfId="23"/>
  </tableColumns>
  <tableStyleInfo name="TableStyleLight8" showFirstColumn="0" showLastColumn="0" showRowStripes="1" showColumnStripes="0"/>
</table>
</file>

<file path=xl/tables/table2.xml><?xml version="1.0" encoding="utf-8"?>
<table xmlns="http://schemas.openxmlformats.org/spreadsheetml/2006/main" id="7" name="Tabla7" displayName="Tabla7" ref="A7:A9" totalsRowShown="0" headerRowDxfId="34" headerRowBorderDxfId="33" tableBorderDxfId="32">
  <autoFilter ref="A7:A9"/>
  <tableColumns count="1">
    <tableColumn id="1" name="TIPO DE VINCULACIÓN"/>
  </tableColumns>
  <tableStyleInfo name="TableStyleLight8" showFirstColumn="0" showLastColumn="0" showRowStripes="1" showColumnStripes="0"/>
</table>
</file>

<file path=xl/tables/table3.xml><?xml version="1.0" encoding="utf-8"?>
<table xmlns="http://schemas.openxmlformats.org/spreadsheetml/2006/main" id="18" name="Tabla6919" displayName="Tabla6919" ref="C2:C69" totalsRowShown="0" headerRowDxfId="31" dataDxfId="30">
  <autoFilter ref="C2:C69"/>
  <tableColumns count="1">
    <tableColumn id="1" name="DEPENDENCIA" dataDxfId="29"/>
  </tableColumns>
  <tableStyleInfo name="TableStyleLight8" showFirstColumn="0" showLastColumn="0" showRowStripes="1" showColumnStripes="0"/>
</table>
</file>

<file path=xl/tables/table4.xml><?xml version="1.0" encoding="utf-8"?>
<table xmlns="http://schemas.openxmlformats.org/spreadsheetml/2006/main" id="29" name="Tabla29" displayName="Tabla29" ref="E2:E25" totalsRowShown="0" dataDxfId="28">
  <autoFilter ref="E2:E25"/>
  <tableColumns count="1">
    <tableColumn id="1" name="EMPLEO JEFE" dataDxfId="27"/>
  </tableColumns>
  <tableStyleInfo name="TableStyleLight8" showFirstColumn="0" showLastColumn="0" showRowStripes="1" showColumnStripes="0"/>
</table>
</file>

<file path=xl/tables/table5.xml><?xml version="1.0" encoding="utf-8"?>
<table xmlns="http://schemas.openxmlformats.org/spreadsheetml/2006/main" id="30" name="Tabla30" displayName="Tabla30" ref="A11:A16" totalsRowShown="0">
  <autoFilter ref="A11:A16"/>
  <tableColumns count="1">
    <tableColumn id="1" name="CLASE DE EVALUACIÓN"/>
  </tableColumns>
  <tableStyleInfo name="TableStyleLight8" showFirstColumn="0" showLastColumn="0" showRowStripes="1" showColumnStripes="0"/>
</table>
</file>

<file path=xl/tables/table6.xml><?xml version="1.0" encoding="utf-8"?>
<table xmlns="http://schemas.openxmlformats.org/spreadsheetml/2006/main" id="32" name="Tabla32" displayName="Tabla32" ref="A18:A20" totalsRowShown="0">
  <autoFilter ref="A18:A20"/>
  <tableColumns count="1">
    <tableColumn id="1" name="COMPETENCIA"/>
  </tableColumns>
  <tableStyleInfo name="TableStyleLight8" showFirstColumn="0" showLastColumn="0" showRowStripes="1" showColumnStripes="0"/>
</table>
</file>

<file path=xl/tables/table7.xml><?xml version="1.0" encoding="utf-8"?>
<table xmlns="http://schemas.openxmlformats.org/spreadsheetml/2006/main" id="54" name="Tabla3155" displayName="Tabla3155" ref="A24:A34" totalsRowShown="0">
  <autoFilter ref="A24:A34"/>
  <tableColumns count="1">
    <tableColumn id="1" name="COMPONENTE DE LA EVALUACIÓN"/>
  </tableColumns>
  <tableStyleInfo name="TableStyleLight8" showFirstColumn="0" showLastColumn="0" showRowStripes="1" showColumnStripes="0"/>
</table>
</file>

<file path=xl/tables/table8.xml><?xml version="1.0" encoding="utf-8"?>
<table xmlns="http://schemas.openxmlformats.org/spreadsheetml/2006/main" id="55" name="Tabla55" displayName="Tabla55" ref="A39:A51" totalsRowShown="0">
  <autoFilter ref="A39:A51"/>
  <tableColumns count="1">
    <tableColumn id="1" name="VALORACIÓN"/>
  </tableColumns>
  <tableStyleInfo name="TableStyleLight8" showFirstColumn="0" showLastColumn="0" showRowStripes="1" showColumnStripes="0"/>
</table>
</file>

<file path=xl/tables/table9.xml><?xml version="1.0" encoding="utf-8"?>
<table xmlns="http://schemas.openxmlformats.org/spreadsheetml/2006/main" id="56" name="Tabla56" displayName="Tabla56" ref="A53:A55" totalsRowShown="0">
  <autoFilter ref="A53:A55"/>
  <tableColumns count="1">
    <tableColumn id="1" name="Evidencia aportada por"/>
  </tableColumns>
  <tableStyleInfo name="TableStyleLight8"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usco.edu.co/es/estudia-en-la-usco/programas-pregrado/facultad-de-ingenieria/tecnologia-en-obras-civiles/" TargetMode="External"/><Relationship Id="rId13" Type="http://schemas.openxmlformats.org/officeDocument/2006/relationships/table" Target="../tables/table4.xml"/><Relationship Id="rId18" Type="http://schemas.openxmlformats.org/officeDocument/2006/relationships/table" Target="../tables/table9.xml"/><Relationship Id="rId3" Type="http://schemas.openxmlformats.org/officeDocument/2006/relationships/hyperlink" Target="https://www.usco.edu.co/es/estudia-en-la-usco/programas-pregrado/facultad-de-ingenieria/ingenieria-agricola/" TargetMode="External"/><Relationship Id="rId7" Type="http://schemas.openxmlformats.org/officeDocument/2006/relationships/hyperlink" Target="https://www.usco.edu.co/es/estudia-en-la-usco/programas-pregrado/facultad-de-ingenieria/tecnologia-en-desarrollo-de-software/" TargetMode="External"/><Relationship Id="rId12" Type="http://schemas.openxmlformats.org/officeDocument/2006/relationships/table" Target="../tables/table3.xml"/><Relationship Id="rId17" Type="http://schemas.openxmlformats.org/officeDocument/2006/relationships/table" Target="../tables/table8.xml"/><Relationship Id="rId2" Type="http://schemas.openxmlformats.org/officeDocument/2006/relationships/hyperlink" Target="https://www.usco.edu.co/es/estudia-en-la-usco/programas-pregrado/facultad-de-ingenieria/ingenieria-de-petroleos/" TargetMode="External"/><Relationship Id="rId16" Type="http://schemas.openxmlformats.org/officeDocument/2006/relationships/table" Target="../tables/table7.xml"/><Relationship Id="rId1" Type="http://schemas.openxmlformats.org/officeDocument/2006/relationships/hyperlink" Target="https://www.usco.edu.co/es/estudia-en-la-usco/programas-pregrado/facultad-de-ingenieria/ingenieria-civil/" TargetMode="External"/><Relationship Id="rId6" Type="http://schemas.openxmlformats.org/officeDocument/2006/relationships/hyperlink" Target="https://www.usco.edu.co/es/estudia-en-la-usco/programas-pregrado/facultad-de-ingenieria/ingenieria-agroindustrial/" TargetMode="External"/><Relationship Id="rId11" Type="http://schemas.openxmlformats.org/officeDocument/2006/relationships/table" Target="../tables/table2.xml"/><Relationship Id="rId5" Type="http://schemas.openxmlformats.org/officeDocument/2006/relationships/hyperlink" Target="https://www.usco.edu.co/es/estudia-en-la-usco/programas-pregrado/facultad-de-ingenieria/ingenieria-de-software/" TargetMode="External"/><Relationship Id="rId15" Type="http://schemas.openxmlformats.org/officeDocument/2006/relationships/table" Target="../tables/table6.xml"/><Relationship Id="rId10" Type="http://schemas.openxmlformats.org/officeDocument/2006/relationships/table" Target="../tables/table1.xml"/><Relationship Id="rId19" Type="http://schemas.openxmlformats.org/officeDocument/2006/relationships/table" Target="../tables/table10.xml"/><Relationship Id="rId4" Type="http://schemas.openxmlformats.org/officeDocument/2006/relationships/hyperlink" Target="https://www.usco.edu.co/es/estudia-en-la-usco/programas-pregrado/facultad-de-ingenieria/ingenieria-electronica/" TargetMode="External"/><Relationship Id="rId9" Type="http://schemas.openxmlformats.org/officeDocument/2006/relationships/printerSettings" Target="../printerSettings/printerSettings2.bin"/><Relationship Id="rId1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H16"/>
  <sheetViews>
    <sheetView zoomScaleNormal="100" zoomScaleSheetLayoutView="100" workbookViewId="0">
      <selection sqref="A1:C1"/>
    </sheetView>
  </sheetViews>
  <sheetFormatPr baseColWidth="10" defaultColWidth="10.85546875" defaultRowHeight="12.75"/>
  <cols>
    <col min="1" max="1" width="22.28515625" style="22" customWidth="1"/>
    <col min="2" max="2" width="47.7109375" style="22" customWidth="1"/>
    <col min="3" max="3" width="60.5703125" style="22" customWidth="1"/>
    <col min="4" max="4" width="10.85546875" style="1" hidden="1" customWidth="1"/>
    <col min="5" max="5" width="10.85546875" style="6" hidden="1" customWidth="1"/>
    <col min="6" max="8" width="10.85546875" style="7" hidden="1" customWidth="1"/>
    <col min="9" max="16384" width="10.85546875" style="6"/>
  </cols>
  <sheetData>
    <row r="1" spans="1:8" ht="31.15" customHeight="1" thickBot="1">
      <c r="A1" s="189" t="s">
        <v>220</v>
      </c>
      <c r="B1" s="190"/>
      <c r="C1" s="190"/>
    </row>
    <row r="2" spans="1:8" ht="13.5" customHeight="1" thickBot="1">
      <c r="A2" s="87" t="s">
        <v>14</v>
      </c>
      <c r="B2" s="90" t="s">
        <v>17</v>
      </c>
      <c r="C2" s="88" t="s">
        <v>6</v>
      </c>
      <c r="D2" s="15"/>
    </row>
    <row r="3" spans="1:8" ht="121.9" customHeight="1" thickBot="1">
      <c r="A3" s="94" t="s">
        <v>200</v>
      </c>
      <c r="B3" s="93" t="s">
        <v>201</v>
      </c>
      <c r="C3" s="89" t="s">
        <v>202</v>
      </c>
      <c r="D3" s="16">
        <v>2</v>
      </c>
      <c r="E3" s="17" t="e">
        <f>IF(#REF!&gt;=3,#REF!,IF(#REF!=D3,3,IF(#REF!&gt;D3,3,#REF!)))</f>
        <v>#REF!</v>
      </c>
      <c r="F3" s="78">
        <f>SUM(D3:D3)</f>
        <v>2</v>
      </c>
      <c r="G3" s="18" t="e">
        <f>($F$3*E3)/5</f>
        <v>#REF!</v>
      </c>
      <c r="H3" s="83" t="e">
        <f>AVERAGE(G3:G3)</f>
        <v>#REF!</v>
      </c>
    </row>
    <row r="4" spans="1:8" ht="40.5" customHeight="1" thickBot="1">
      <c r="A4" s="102" t="s">
        <v>203</v>
      </c>
      <c r="B4" s="101" t="s">
        <v>204</v>
      </c>
      <c r="C4" s="95" t="s">
        <v>205</v>
      </c>
      <c r="D4" s="16">
        <v>2</v>
      </c>
      <c r="E4" s="17" t="e">
        <f>IF(#REF!&gt;=3,#REF!,IF(#REF!=D4,3,IF(#REF!&gt;D4,3,#REF!)))</f>
        <v>#REF!</v>
      </c>
      <c r="F4" s="82">
        <f>SUM(D4:D4)</f>
        <v>2</v>
      </c>
      <c r="G4" s="18" t="e">
        <f>($F$4*E4)/5</f>
        <v>#REF!</v>
      </c>
      <c r="H4" s="85" t="e">
        <f>AVERAGE(G4:G4)</f>
        <v>#REF!</v>
      </c>
    </row>
    <row r="5" spans="1:8" ht="74.25" customHeight="1" thickBot="1">
      <c r="A5" s="77" t="s">
        <v>206</v>
      </c>
      <c r="B5" s="84" t="s">
        <v>207</v>
      </c>
      <c r="C5" s="86" t="s">
        <v>208</v>
      </c>
      <c r="D5" s="19">
        <v>2</v>
      </c>
      <c r="E5" s="17" t="e">
        <f>IF(#REF!&gt;=3,#REF!,IF(#REF!=D5,3,IF(#REF!&gt;D5,3,#REF!)))</f>
        <v>#REF!</v>
      </c>
      <c r="F5" s="78">
        <f>SUM(D5:D5)</f>
        <v>2</v>
      </c>
      <c r="G5" s="18" t="e">
        <f>($F$5*E5)/5</f>
        <v>#REF!</v>
      </c>
      <c r="H5" s="83" t="e">
        <f>AVERAGE(G5:G5)</f>
        <v>#REF!</v>
      </c>
    </row>
    <row r="6" spans="1:8" ht="14.25" thickTop="1" thickBot="1">
      <c r="A6" s="189" t="s">
        <v>164</v>
      </c>
      <c r="B6" s="190"/>
      <c r="C6" s="190"/>
      <c r="D6" s="190"/>
      <c r="E6" s="190"/>
      <c r="F6" s="190"/>
      <c r="G6" s="19"/>
      <c r="H6" s="17"/>
    </row>
    <row r="7" spans="1:8" ht="27.6" customHeight="1" thickBot="1">
      <c r="A7" s="87" t="s">
        <v>14</v>
      </c>
      <c r="B7" s="87" t="s">
        <v>17</v>
      </c>
      <c r="C7" s="193" t="s">
        <v>6</v>
      </c>
      <c r="D7" s="193"/>
      <c r="E7" s="191" t="s">
        <v>6</v>
      </c>
      <c r="F7" s="191"/>
      <c r="G7" s="19"/>
      <c r="H7" s="17"/>
    </row>
    <row r="8" spans="1:8" ht="102" customHeight="1" thickBot="1">
      <c r="A8" s="91" t="s">
        <v>138</v>
      </c>
      <c r="B8" s="80" t="s">
        <v>18</v>
      </c>
      <c r="C8" s="75" t="s">
        <v>165</v>
      </c>
      <c r="D8" s="19">
        <v>2</v>
      </c>
      <c r="E8" s="17" t="e">
        <f>IF(#REF!&gt;=3,#REF!,IF(#REF!=D8,3,IF(#REF!&gt;D8,3,#REF!)))</f>
        <v>#REF!</v>
      </c>
      <c r="F8" s="79">
        <f>SUM(D8:D8)</f>
        <v>2</v>
      </c>
      <c r="G8" s="18" t="e">
        <f>($F$8*E8)/5</f>
        <v>#REF!</v>
      </c>
      <c r="H8" s="85" t="e">
        <f>AVERAGE(G8:G8)</f>
        <v>#REF!</v>
      </c>
    </row>
    <row r="9" spans="1:8" ht="120.75" customHeight="1" thickBot="1">
      <c r="A9" s="100" t="s">
        <v>139</v>
      </c>
      <c r="B9" s="92" t="s">
        <v>21</v>
      </c>
      <c r="C9" s="81" t="s">
        <v>166</v>
      </c>
      <c r="D9" s="19">
        <v>1</v>
      </c>
      <c r="E9" s="17" t="e">
        <f>IF(#REF!&gt;=3,#REF!,IF(#REF!=D9,3,IF(#REF!&gt;D9,3,#REF!)))</f>
        <v>#REF!</v>
      </c>
      <c r="F9" s="79">
        <f>SUM(D9:D9)</f>
        <v>1</v>
      </c>
      <c r="G9" s="18" t="e">
        <f>($F$9*E9)/5</f>
        <v>#REF!</v>
      </c>
      <c r="H9" s="85" t="e">
        <f>AVERAGE(G9:G9)</f>
        <v>#REF!</v>
      </c>
    </row>
    <row r="10" spans="1:8" ht="98.25" customHeight="1" thickBot="1">
      <c r="A10" s="97" t="s">
        <v>140</v>
      </c>
      <c r="B10" s="96" t="s">
        <v>19</v>
      </c>
      <c r="C10" s="75" t="s">
        <v>167</v>
      </c>
      <c r="D10" s="19">
        <v>1</v>
      </c>
      <c r="E10" s="17" t="e">
        <f>IF(#REF!&gt;=3,#REF!,IF(#REF!=D10,3,IF(#REF!&gt;D10,3,#REF!)))</f>
        <v>#REF!</v>
      </c>
      <c r="F10" s="79">
        <f>SUM(D10:D10)</f>
        <v>1</v>
      </c>
      <c r="G10" s="18" t="e">
        <f>($F$10*E10)/5</f>
        <v>#REF!</v>
      </c>
      <c r="H10" s="85" t="e">
        <f>AVERAGE(G10:G10)</f>
        <v>#REF!</v>
      </c>
    </row>
    <row r="11" spans="1:8" ht="73.5" customHeight="1">
      <c r="A11" s="99" t="s">
        <v>141</v>
      </c>
      <c r="B11" s="98" t="s">
        <v>20</v>
      </c>
      <c r="C11" s="76" t="s">
        <v>168</v>
      </c>
      <c r="D11" s="19">
        <v>1</v>
      </c>
      <c r="E11" s="17" t="e">
        <f>IF(#REF!&gt;=3,#REF!,IF(#REF!=D11,3,IF(#REF!&gt;D11,3,#REF!)))</f>
        <v>#REF!</v>
      </c>
      <c r="F11" s="79">
        <f>SUM(D11:D11)</f>
        <v>1</v>
      </c>
      <c r="G11" s="18" t="e">
        <f>($F$11*E11)/5</f>
        <v>#REF!</v>
      </c>
      <c r="H11" s="85" t="e">
        <f>AVERAGE(G11:G11)</f>
        <v>#REF!</v>
      </c>
    </row>
    <row r="12" spans="1:8" ht="12.75" hidden="1" customHeight="1">
      <c r="A12" s="192" t="s">
        <v>12</v>
      </c>
      <c r="B12" s="192"/>
      <c r="C12" s="74"/>
    </row>
    <row r="13" spans="1:8" ht="14.25" hidden="1" thickTop="1" thickBot="1">
      <c r="A13" s="192"/>
      <c r="B13" s="192"/>
      <c r="C13" s="11"/>
      <c r="D13" s="8"/>
    </row>
    <row r="14" spans="1:8" ht="14.25" hidden="1" thickTop="1" thickBot="1">
      <c r="A14" s="192"/>
      <c r="B14" s="192"/>
      <c r="C14" s="11"/>
      <c r="D14" s="8"/>
    </row>
    <row r="15" spans="1:8" ht="23.1" hidden="1" customHeight="1">
      <c r="A15" s="192"/>
      <c r="B15" s="192"/>
      <c r="C15" s="11"/>
      <c r="D15" s="8"/>
    </row>
    <row r="16" spans="1:8" hidden="1">
      <c r="A16" s="11"/>
      <c r="B16" s="11"/>
      <c r="C16" s="11"/>
      <c r="D16" s="8"/>
    </row>
  </sheetData>
  <mergeCells count="5">
    <mergeCell ref="A6:F6"/>
    <mergeCell ref="E7:F7"/>
    <mergeCell ref="A12:B15"/>
    <mergeCell ref="A1:C1"/>
    <mergeCell ref="C7:D7"/>
  </mergeCells>
  <printOptions horizontalCentered="1"/>
  <pageMargins left="0.19685039370078741" right="0" top="0.19685039370078741" bottom="0.39370078740157483" header="0.19685039370078741" footer="0.19685039370078741"/>
  <pageSetup scale="58" firstPageNumber="0" orientation="landscape" horizontalDpi="300" verticalDpi="300" r:id="rId1"/>
  <headerFooter alignWithMargins="0">
    <oddFooter>&amp;C&amp;"Arial,Negrita"Pagína &amp;P de &amp;N</oddFooter>
  </headerFooter>
  <rowBreaks count="1" manualBreakCount="1">
    <brk id="10"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69"/>
  <sheetViews>
    <sheetView topLeftCell="A34" workbookViewId="0">
      <selection activeCell="F42" sqref="F42"/>
    </sheetView>
  </sheetViews>
  <sheetFormatPr baseColWidth="10" defaultRowHeight="12.75"/>
  <cols>
    <col min="1" max="1" width="42" customWidth="1"/>
    <col min="2" max="2" width="3.42578125" customWidth="1"/>
    <col min="3" max="3" width="53.85546875" customWidth="1"/>
    <col min="4" max="4" width="4" customWidth="1"/>
    <col min="5" max="5" width="25.7109375" customWidth="1"/>
    <col min="6" max="6" width="22.28515625" customWidth="1"/>
    <col min="7" max="7" width="38.7109375" customWidth="1"/>
    <col min="8" max="8" width="53.140625" customWidth="1"/>
    <col min="9" max="9" width="52.28515625" customWidth="1"/>
    <col min="10" max="10" width="57.140625" customWidth="1"/>
  </cols>
  <sheetData>
    <row r="2" spans="1:5" ht="13.5" thickBot="1">
      <c r="A2" s="42" t="s">
        <v>213</v>
      </c>
      <c r="C2" s="44" t="s">
        <v>38</v>
      </c>
      <c r="E2" t="s">
        <v>129</v>
      </c>
    </row>
    <row r="3" spans="1:5" ht="13.5" thickBot="1">
      <c r="A3" s="160" t="s">
        <v>210</v>
      </c>
      <c r="C3" s="50" t="s">
        <v>45</v>
      </c>
      <c r="E3" s="55" t="s">
        <v>109</v>
      </c>
    </row>
    <row r="4" spans="1:5" ht="13.5" thickBot="1">
      <c r="A4" s="160" t="s">
        <v>211</v>
      </c>
      <c r="C4" s="50" t="s">
        <v>52</v>
      </c>
      <c r="E4" s="55" t="s">
        <v>110</v>
      </c>
    </row>
    <row r="5" spans="1:5" ht="13.5" thickBot="1">
      <c r="A5" s="160" t="s">
        <v>212</v>
      </c>
      <c r="C5" s="50" t="s">
        <v>84</v>
      </c>
      <c r="E5" s="55" t="s">
        <v>130</v>
      </c>
    </row>
    <row r="6" spans="1:5" ht="13.5" thickBot="1">
      <c r="C6" s="50" t="s">
        <v>85</v>
      </c>
      <c r="E6" s="55" t="s">
        <v>131</v>
      </c>
    </row>
    <row r="7" spans="1:5" ht="13.5" thickBot="1">
      <c r="A7" s="47" t="s">
        <v>37</v>
      </c>
      <c r="C7" s="50" t="s">
        <v>53</v>
      </c>
      <c r="E7" s="55" t="s">
        <v>111</v>
      </c>
    </row>
    <row r="8" spans="1:5" ht="13.5" thickBot="1">
      <c r="A8" s="45" t="s">
        <v>190</v>
      </c>
      <c r="C8" s="50" t="s">
        <v>54</v>
      </c>
      <c r="E8" s="55" t="s">
        <v>112</v>
      </c>
    </row>
    <row r="9" spans="1:5" ht="13.5" thickBot="1">
      <c r="A9" s="46" t="s">
        <v>44</v>
      </c>
      <c r="C9" s="50" t="s">
        <v>55</v>
      </c>
      <c r="E9" s="55" t="s">
        <v>113</v>
      </c>
    </row>
    <row r="10" spans="1:5" ht="13.5" thickBot="1">
      <c r="C10" s="50" t="s">
        <v>56</v>
      </c>
      <c r="E10" s="55" t="s">
        <v>114</v>
      </c>
    </row>
    <row r="11" spans="1:5" ht="13.5" thickBot="1">
      <c r="A11" t="s">
        <v>133</v>
      </c>
      <c r="C11" s="50" t="s">
        <v>57</v>
      </c>
      <c r="E11" s="55" t="s">
        <v>115</v>
      </c>
    </row>
    <row r="12" spans="1:5" ht="13.5" thickBot="1">
      <c r="A12" t="s">
        <v>132</v>
      </c>
      <c r="C12" s="50" t="s">
        <v>82</v>
      </c>
      <c r="E12" s="55" t="s">
        <v>116</v>
      </c>
    </row>
    <row r="13" spans="1:5" ht="13.5" thickBot="1">
      <c r="A13" t="s">
        <v>191</v>
      </c>
      <c r="C13" s="50" t="s">
        <v>83</v>
      </c>
      <c r="E13" s="55" t="s">
        <v>117</v>
      </c>
    </row>
    <row r="14" spans="1:5" ht="13.5" thickBot="1">
      <c r="A14" t="s">
        <v>192</v>
      </c>
      <c r="C14" s="50" t="s">
        <v>58</v>
      </c>
      <c r="E14" s="55" t="s">
        <v>118</v>
      </c>
    </row>
    <row r="15" spans="1:5" ht="13.5" thickBot="1">
      <c r="A15" t="s">
        <v>193</v>
      </c>
      <c r="C15" s="50" t="s">
        <v>59</v>
      </c>
      <c r="E15" s="55" t="s">
        <v>119</v>
      </c>
    </row>
    <row r="16" spans="1:5" ht="13.5" thickBot="1">
      <c r="A16" t="s">
        <v>194</v>
      </c>
      <c r="C16" s="50" t="s">
        <v>60</v>
      </c>
      <c r="E16" s="55" t="s">
        <v>120</v>
      </c>
    </row>
    <row r="17" spans="1:10" ht="13.5" thickBot="1">
      <c r="C17" s="50" t="s">
        <v>61</v>
      </c>
      <c r="E17" s="55" t="s">
        <v>121</v>
      </c>
    </row>
    <row r="18" spans="1:10" ht="13.5" thickBot="1">
      <c r="A18" t="s">
        <v>136</v>
      </c>
      <c r="C18" s="50" t="s">
        <v>40</v>
      </c>
      <c r="E18" s="55" t="s">
        <v>122</v>
      </c>
    </row>
    <row r="19" spans="1:10" ht="13.5" thickBot="1">
      <c r="A19" t="s">
        <v>142</v>
      </c>
      <c r="C19" s="50" t="s">
        <v>62</v>
      </c>
      <c r="E19" s="55" t="s">
        <v>123</v>
      </c>
    </row>
    <row r="20" spans="1:10" ht="13.5" thickBot="1">
      <c r="A20" t="s">
        <v>137</v>
      </c>
      <c r="C20" s="50" t="s">
        <v>63</v>
      </c>
      <c r="E20" s="55" t="s">
        <v>124</v>
      </c>
    </row>
    <row r="21" spans="1:10" ht="13.5" thickBot="1">
      <c r="C21" s="50" t="s">
        <v>64</v>
      </c>
      <c r="E21" s="55" t="s">
        <v>125</v>
      </c>
    </row>
    <row r="22" spans="1:10" ht="13.5" thickBot="1">
      <c r="C22" s="50" t="s">
        <v>65</v>
      </c>
      <c r="E22" s="55" t="s">
        <v>126</v>
      </c>
    </row>
    <row r="23" spans="1:10" ht="13.5" thickBot="1">
      <c r="C23" s="50" t="s">
        <v>66</v>
      </c>
      <c r="E23" s="55" t="s">
        <v>127</v>
      </c>
    </row>
    <row r="24" spans="1:10" ht="13.5" thickBot="1">
      <c r="A24" t="s">
        <v>144</v>
      </c>
      <c r="C24" s="50" t="s">
        <v>41</v>
      </c>
      <c r="E24" s="41" t="s">
        <v>43</v>
      </c>
    </row>
    <row r="25" spans="1:10" ht="13.5" thickBot="1">
      <c r="A25" t="s">
        <v>145</v>
      </c>
      <c r="C25" s="50" t="s">
        <v>67</v>
      </c>
      <c r="E25" s="41" t="s">
        <v>128</v>
      </c>
    </row>
    <row r="26" spans="1:10" ht="13.5" thickBot="1">
      <c r="A26" t="s">
        <v>146</v>
      </c>
      <c r="C26" s="50" t="s">
        <v>68</v>
      </c>
    </row>
    <row r="27" spans="1:10" ht="13.5" thickBot="1">
      <c r="A27" t="s">
        <v>147</v>
      </c>
      <c r="C27" s="50" t="s">
        <v>69</v>
      </c>
    </row>
    <row r="28" spans="1:10" ht="13.5" thickBot="1">
      <c r="A28" t="s">
        <v>148</v>
      </c>
      <c r="C28" s="50" t="s">
        <v>70</v>
      </c>
      <c r="G28" s="65"/>
      <c r="H28" s="65"/>
      <c r="I28" s="65"/>
      <c r="J28" s="65"/>
    </row>
    <row r="29" spans="1:10" ht="30" customHeight="1" thickBot="1">
      <c r="A29" t="s">
        <v>149</v>
      </c>
      <c r="C29" s="50" t="s">
        <v>39</v>
      </c>
      <c r="F29" s="61"/>
      <c r="G29" s="62"/>
      <c r="H29" s="62"/>
      <c r="I29" s="62"/>
      <c r="J29" s="62"/>
    </row>
    <row r="30" spans="1:10" ht="15" customHeight="1" thickBot="1">
      <c r="A30" t="s">
        <v>150</v>
      </c>
      <c r="C30" s="50" t="s">
        <v>42</v>
      </c>
      <c r="E30" s="59"/>
      <c r="F30" s="61"/>
    </row>
    <row r="31" spans="1:10" ht="13.9" customHeight="1" thickBot="1">
      <c r="A31" t="s">
        <v>151</v>
      </c>
      <c r="C31" s="50" t="s">
        <v>71</v>
      </c>
      <c r="E31" s="59"/>
      <c r="F31" s="61"/>
    </row>
    <row r="32" spans="1:10" ht="14.45" customHeight="1">
      <c r="A32" t="s">
        <v>152</v>
      </c>
      <c r="C32" s="50" t="s">
        <v>72</v>
      </c>
      <c r="E32" s="59"/>
      <c r="F32" s="60"/>
    </row>
    <row r="33" spans="1:10">
      <c r="A33" t="s">
        <v>153</v>
      </c>
      <c r="C33" s="48" t="s">
        <v>46</v>
      </c>
      <c r="E33" s="62"/>
      <c r="F33" s="60"/>
    </row>
    <row r="34" spans="1:10" ht="33" customHeight="1" thickBot="1">
      <c r="A34" t="s">
        <v>154</v>
      </c>
      <c r="C34" s="48" t="s">
        <v>47</v>
      </c>
      <c r="G34" s="63"/>
      <c r="H34" s="63"/>
      <c r="I34" s="63"/>
      <c r="J34" s="63"/>
    </row>
    <row r="35" spans="1:10" ht="36.6" customHeight="1">
      <c r="C35" s="50" t="s">
        <v>76</v>
      </c>
      <c r="G35" s="64"/>
      <c r="H35" s="64"/>
      <c r="I35" s="64"/>
      <c r="J35" s="64"/>
    </row>
    <row r="36" spans="1:10">
      <c r="C36" s="48" t="s">
        <v>50</v>
      </c>
      <c r="E36" s="116" t="s">
        <v>169</v>
      </c>
      <c r="G36" s="34"/>
    </row>
    <row r="37" spans="1:10" ht="13.5" thickBot="1">
      <c r="C37" s="48" t="s">
        <v>51</v>
      </c>
      <c r="E37" t="s">
        <v>170</v>
      </c>
      <c r="G37" s="34"/>
    </row>
    <row r="38" spans="1:10" ht="31.15" customHeight="1">
      <c r="C38" s="50" t="s">
        <v>75</v>
      </c>
      <c r="E38" t="s">
        <v>142</v>
      </c>
      <c r="G38" s="34"/>
    </row>
    <row r="39" spans="1:10">
      <c r="A39" t="s">
        <v>157</v>
      </c>
      <c r="C39" s="48" t="s">
        <v>48</v>
      </c>
    </row>
    <row r="40" spans="1:10" ht="13.5" thickBot="1">
      <c r="A40">
        <v>4</v>
      </c>
      <c r="C40" s="48" t="s">
        <v>49</v>
      </c>
    </row>
    <row r="41" spans="1:10">
      <c r="A41">
        <v>5</v>
      </c>
      <c r="C41" s="50" t="s">
        <v>73</v>
      </c>
      <c r="F41" s="158" t="s">
        <v>137</v>
      </c>
      <c r="G41" s="115" t="s">
        <v>142</v>
      </c>
    </row>
    <row r="42" spans="1:10">
      <c r="A42">
        <v>6</v>
      </c>
      <c r="C42" s="43" t="s">
        <v>87</v>
      </c>
      <c r="F42" s="157" t="s">
        <v>200</v>
      </c>
      <c r="G42" s="156" t="s">
        <v>138</v>
      </c>
    </row>
    <row r="43" spans="1:10">
      <c r="A43">
        <v>7</v>
      </c>
      <c r="C43" s="43" t="s">
        <v>88</v>
      </c>
      <c r="F43" s="157" t="s">
        <v>203</v>
      </c>
      <c r="G43" s="156" t="s">
        <v>139</v>
      </c>
    </row>
    <row r="44" spans="1:10">
      <c r="A44">
        <v>8</v>
      </c>
      <c r="C44" s="43" t="s">
        <v>89</v>
      </c>
      <c r="F44" s="159" t="s">
        <v>206</v>
      </c>
      <c r="G44" s="156" t="s">
        <v>140</v>
      </c>
    </row>
    <row r="45" spans="1:10">
      <c r="A45">
        <v>9</v>
      </c>
      <c r="C45" s="43" t="s">
        <v>90</v>
      </c>
      <c r="F45" s="155"/>
      <c r="G45" s="154" t="s">
        <v>141</v>
      </c>
    </row>
    <row r="46" spans="1:10">
      <c r="A46">
        <v>10</v>
      </c>
      <c r="C46" s="43" t="s">
        <v>91</v>
      </c>
      <c r="F46" s="155"/>
      <c r="G46" s="117"/>
    </row>
    <row r="47" spans="1:10">
      <c r="A47">
        <v>11</v>
      </c>
      <c r="C47" s="43" t="s">
        <v>92</v>
      </c>
      <c r="F47" s="155"/>
    </row>
    <row r="48" spans="1:10" ht="13.5" thickBot="1">
      <c r="A48">
        <v>12</v>
      </c>
      <c r="C48" s="43" t="s">
        <v>93</v>
      </c>
      <c r="F48" s="155"/>
    </row>
    <row r="49" spans="1:6" ht="13.5" thickBot="1">
      <c r="A49">
        <v>13</v>
      </c>
      <c r="C49" s="51" t="s">
        <v>77</v>
      </c>
      <c r="F49" s="155"/>
    </row>
    <row r="50" spans="1:6">
      <c r="A50">
        <v>14</v>
      </c>
      <c r="C50" s="49" t="s">
        <v>94</v>
      </c>
    </row>
    <row r="51" spans="1:6">
      <c r="A51">
        <v>15</v>
      </c>
      <c r="C51" s="49" t="s">
        <v>95</v>
      </c>
    </row>
    <row r="52" spans="1:6">
      <c r="C52" s="49" t="s">
        <v>96</v>
      </c>
    </row>
    <row r="53" spans="1:6">
      <c r="A53" t="s">
        <v>162</v>
      </c>
      <c r="C53" s="49" t="s">
        <v>97</v>
      </c>
    </row>
    <row r="54" spans="1:6" ht="13.5" thickBot="1">
      <c r="A54" t="s">
        <v>160</v>
      </c>
      <c r="C54" s="49" t="s">
        <v>98</v>
      </c>
    </row>
    <row r="55" spans="1:6">
      <c r="A55" t="s">
        <v>161</v>
      </c>
      <c r="C55" s="50" t="s">
        <v>74</v>
      </c>
    </row>
    <row r="56" spans="1:6">
      <c r="C56" s="43" t="s">
        <v>78</v>
      </c>
    </row>
    <row r="57" spans="1:6">
      <c r="C57" s="43" t="s">
        <v>79</v>
      </c>
    </row>
    <row r="58" spans="1:6">
      <c r="C58" s="43" t="s">
        <v>80</v>
      </c>
    </row>
    <row r="59" spans="1:6">
      <c r="C59" s="43" t="s">
        <v>81</v>
      </c>
    </row>
    <row r="60" spans="1:6">
      <c r="C60" s="52" t="s">
        <v>99</v>
      </c>
    </row>
    <row r="61" spans="1:6">
      <c r="C61" s="52" t="s">
        <v>100</v>
      </c>
    </row>
    <row r="62" spans="1:6">
      <c r="C62" s="52" t="s">
        <v>101</v>
      </c>
    </row>
    <row r="63" spans="1:6">
      <c r="C63" s="52" t="s">
        <v>102</v>
      </c>
    </row>
    <row r="64" spans="1:6">
      <c r="C64" s="52" t="s">
        <v>103</v>
      </c>
    </row>
    <row r="65" spans="3:3">
      <c r="C65" s="52" t="s">
        <v>104</v>
      </c>
    </row>
    <row r="66" spans="3:3">
      <c r="C66" s="52" t="s">
        <v>105</v>
      </c>
    </row>
    <row r="67" spans="3:3">
      <c r="C67" s="53" t="s">
        <v>106</v>
      </c>
    </row>
    <row r="68" spans="3:3">
      <c r="C68" s="54" t="s">
        <v>107</v>
      </c>
    </row>
    <row r="69" spans="3:3">
      <c r="C69" s="54" t="s">
        <v>108</v>
      </c>
    </row>
  </sheetData>
  <dataConsolidate/>
  <dataValidations count="2">
    <dataValidation type="list" allowBlank="1" showInputMessage="1" showErrorMessage="1" sqref="G29 G34">
      <formula1>INDIRECT(F29)</formula1>
    </dataValidation>
    <dataValidation type="list" allowBlank="1" showInputMessage="1" showErrorMessage="1" sqref="H29:J29 H34:J34">
      <formula1>INDIRECT(#REF!)</formula1>
    </dataValidation>
  </dataValidations>
  <hyperlinks>
    <hyperlink ref="C60" r:id="rId1" display="https://www.usco.edu.co/es/estudia-en-la-usco/programas-pregrado/facultad-de-ingenieria/ingenieria-civil/"/>
    <hyperlink ref="C61" r:id="rId2" display="https://www.usco.edu.co/es/estudia-en-la-usco/programas-pregrado/facultad-de-ingenieria/ingenieria-de-petroleos/"/>
    <hyperlink ref="C62" r:id="rId3" display="https://www.usco.edu.co/es/estudia-en-la-usco/programas-pregrado/facultad-de-ingenieria/ingenieria-agricola/"/>
    <hyperlink ref="C63" r:id="rId4" display="https://www.usco.edu.co/es/estudia-en-la-usco/programas-pregrado/facultad-de-ingenieria/ingenieria-electronica/"/>
    <hyperlink ref="C64" r:id="rId5" display="https://www.usco.edu.co/es/estudia-en-la-usco/programas-pregrado/facultad-de-ingenieria/ingenieria-de-software/"/>
    <hyperlink ref="C65" r:id="rId6" display="https://www.usco.edu.co/es/estudia-en-la-usco/programas-pregrado/facultad-de-ingenieria/ingenieria-agroindustrial/"/>
    <hyperlink ref="C66" r:id="rId7" display="https://www.usco.edu.co/es/estudia-en-la-usco/programas-pregrado/facultad-de-ingenieria/tecnologia-en-desarrollo-de-software/"/>
    <hyperlink ref="C67" r:id="rId8" display="https://www.usco.edu.co/es/estudia-en-la-usco/programas-pregrado/facultad-de-ingenieria/tecnologia-en-obras-civiles/"/>
  </hyperlinks>
  <pageMargins left="0.7" right="0.7" top="0.75" bottom="0.75" header="0.3" footer="0.3"/>
  <pageSetup paperSize="9" orientation="portrait" r:id="rId9"/>
  <tableParts count="10">
    <tablePart r:id="rId10"/>
    <tablePart r:id="rId11"/>
    <tablePart r:id="rId12"/>
    <tablePart r:id="rId13"/>
    <tablePart r:id="rId14"/>
    <tablePart r:id="rId15"/>
    <tablePart r:id="rId16"/>
    <tablePart r:id="rId17"/>
    <tablePart r:id="rId18"/>
    <tablePart r:id="rId19"/>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57"/>
  <sheetViews>
    <sheetView tabSelected="1" view="pageBreakPreview" zoomScale="85" zoomScaleNormal="80" zoomScaleSheetLayoutView="85" workbookViewId="0">
      <selection activeCell="I1" sqref="I1:I4"/>
    </sheetView>
  </sheetViews>
  <sheetFormatPr baseColWidth="10" defaultColWidth="10.85546875" defaultRowHeight="12.75"/>
  <cols>
    <col min="1" max="1" width="7.7109375" style="22" customWidth="1"/>
    <col min="2" max="2" width="16.28515625" style="22" customWidth="1"/>
    <col min="3" max="3" width="34.7109375" style="22" customWidth="1"/>
    <col min="4" max="4" width="17" style="22" customWidth="1"/>
    <col min="5" max="5" width="17.7109375" style="22" customWidth="1"/>
    <col min="6" max="6" width="13.140625" style="22" customWidth="1"/>
    <col min="7" max="7" width="13.5703125" style="22" customWidth="1"/>
    <col min="8" max="8" width="17.7109375" style="22" customWidth="1"/>
    <col min="9" max="9" width="25" style="22" customWidth="1"/>
    <col min="10" max="10" width="10.85546875" style="1" hidden="1" customWidth="1"/>
    <col min="11" max="11" width="10.85546875" style="6" hidden="1" customWidth="1"/>
    <col min="12" max="13" width="10.85546875" style="7" hidden="1" customWidth="1"/>
    <col min="14" max="16384" width="10.85546875" style="6"/>
  </cols>
  <sheetData>
    <row r="1" spans="1:14" ht="15.75">
      <c r="A1" s="220"/>
      <c r="B1" s="221"/>
      <c r="C1" s="228" t="s">
        <v>23</v>
      </c>
      <c r="D1" s="229"/>
      <c r="E1" s="229"/>
      <c r="F1" s="229"/>
      <c r="G1" s="229"/>
      <c r="H1" s="229"/>
      <c r="I1" s="263"/>
    </row>
    <row r="2" spans="1:14" ht="15.75">
      <c r="A2" s="222"/>
      <c r="B2" s="223"/>
      <c r="C2" s="230" t="s">
        <v>13</v>
      </c>
      <c r="D2" s="231"/>
      <c r="E2" s="231"/>
      <c r="F2" s="231"/>
      <c r="G2" s="231"/>
      <c r="H2" s="231"/>
      <c r="I2" s="263"/>
      <c r="J2" s="5"/>
      <c r="N2" s="170"/>
    </row>
    <row r="3" spans="1:14" ht="15.6" customHeight="1">
      <c r="A3" s="222"/>
      <c r="B3" s="223"/>
      <c r="C3" s="232" t="s">
        <v>209</v>
      </c>
      <c r="D3" s="233"/>
      <c r="E3" s="233"/>
      <c r="F3" s="233"/>
      <c r="G3" s="233"/>
      <c r="H3" s="234"/>
      <c r="I3" s="263"/>
      <c r="J3" s="8"/>
    </row>
    <row r="4" spans="1:14" ht="15.6" customHeight="1">
      <c r="A4" s="224"/>
      <c r="B4" s="225"/>
      <c r="C4" s="235"/>
      <c r="D4" s="236"/>
      <c r="E4" s="236"/>
      <c r="F4" s="236"/>
      <c r="G4" s="236"/>
      <c r="H4" s="237"/>
      <c r="I4" s="263"/>
      <c r="J4" s="8"/>
    </row>
    <row r="5" spans="1:14">
      <c r="A5" s="226" t="s">
        <v>0</v>
      </c>
      <c r="B5" s="227"/>
      <c r="C5" s="165" t="s">
        <v>223</v>
      </c>
      <c r="D5" s="166" t="s">
        <v>1</v>
      </c>
      <c r="E5" s="165">
        <v>6</v>
      </c>
      <c r="F5" s="167" t="s">
        <v>2</v>
      </c>
      <c r="G5" s="165">
        <v>2022</v>
      </c>
      <c r="H5" s="168" t="s">
        <v>228</v>
      </c>
      <c r="I5" s="169" t="s">
        <v>229</v>
      </c>
      <c r="J5" s="9"/>
    </row>
    <row r="6" spans="1:14" ht="9.75" customHeight="1">
      <c r="A6" s="164"/>
      <c r="B6" s="164"/>
      <c r="C6" s="164"/>
      <c r="D6" s="10"/>
      <c r="E6" s="10"/>
      <c r="F6" s="10"/>
      <c r="G6" s="151"/>
      <c r="H6" s="10"/>
      <c r="I6" s="10"/>
      <c r="J6" s="8"/>
    </row>
    <row r="7" spans="1:14" ht="14.85" customHeight="1">
      <c r="A7" s="194" t="s">
        <v>34</v>
      </c>
      <c r="B7" s="195"/>
      <c r="C7" s="195"/>
      <c r="D7" s="195"/>
      <c r="E7" s="195"/>
      <c r="F7" s="195"/>
      <c r="G7" s="195"/>
      <c r="H7" s="195"/>
      <c r="I7" s="195"/>
    </row>
    <row r="8" spans="1:14" ht="6.2" customHeight="1">
      <c r="A8" s="23"/>
      <c r="B8" s="23"/>
      <c r="C8" s="23"/>
      <c r="D8" s="23"/>
      <c r="E8" s="23"/>
      <c r="F8" s="23"/>
      <c r="G8" s="23"/>
      <c r="H8" s="23"/>
      <c r="I8" s="23"/>
      <c r="J8" s="8"/>
    </row>
    <row r="9" spans="1:14" ht="19.899999999999999" customHeight="1">
      <c r="A9" s="196" t="s">
        <v>3</v>
      </c>
      <c r="B9" s="196"/>
      <c r="C9" s="196"/>
      <c r="D9" s="209"/>
      <c r="E9" s="210"/>
      <c r="F9" s="210"/>
      <c r="G9" s="210"/>
      <c r="H9" s="72" t="s">
        <v>15</v>
      </c>
      <c r="I9" s="174"/>
      <c r="N9" s="173"/>
    </row>
    <row r="10" spans="1:14" ht="5.45" customHeight="1">
      <c r="A10" s="197"/>
      <c r="B10" s="198"/>
      <c r="C10" s="198"/>
      <c r="D10" s="198"/>
      <c r="E10" s="198"/>
      <c r="F10" s="198"/>
      <c r="G10" s="198"/>
      <c r="H10" s="198"/>
      <c r="I10" s="199"/>
    </row>
    <row r="11" spans="1:14" ht="26.25" customHeight="1">
      <c r="A11" s="240" t="s">
        <v>36</v>
      </c>
      <c r="B11" s="241"/>
      <c r="C11" s="242"/>
      <c r="D11" s="244"/>
      <c r="E11" s="244"/>
      <c r="F11" s="244"/>
      <c r="G11" s="244"/>
      <c r="H11" s="175" t="s">
        <v>196</v>
      </c>
      <c r="I11" s="176"/>
      <c r="J11" s="4"/>
      <c r="K11" s="6" t="s">
        <v>240</v>
      </c>
      <c r="L11" s="12" t="e">
        <f>VLOOKUP(DOCUMENTO,#REF!,9,0)</f>
        <v>#REF!</v>
      </c>
    </row>
    <row r="12" spans="1:14" ht="22.9" customHeight="1">
      <c r="A12" s="240" t="s">
        <v>86</v>
      </c>
      <c r="B12" s="241"/>
      <c r="C12" s="243"/>
      <c r="D12" s="243"/>
      <c r="E12" s="243"/>
      <c r="F12" s="243"/>
      <c r="G12" s="243"/>
      <c r="H12" s="243"/>
      <c r="I12" s="243"/>
      <c r="J12" s="2"/>
    </row>
    <row r="13" spans="1:14" ht="6" customHeight="1">
      <c r="A13" s="211"/>
      <c r="B13" s="212"/>
      <c r="C13" s="213"/>
      <c r="D13" s="213"/>
      <c r="E13" s="213"/>
      <c r="F13" s="213"/>
      <c r="G13" s="213"/>
      <c r="H13" s="213"/>
      <c r="I13" s="213"/>
      <c r="J13" s="13"/>
    </row>
    <row r="14" spans="1:14" ht="21" customHeight="1">
      <c r="A14" s="214" t="s">
        <v>35</v>
      </c>
      <c r="B14" s="214"/>
      <c r="C14" s="214"/>
      <c r="D14" s="214"/>
      <c r="E14" s="214"/>
      <c r="F14" s="214"/>
      <c r="G14" s="214"/>
      <c r="H14" s="214"/>
      <c r="I14" s="214"/>
    </row>
    <row r="15" spans="1:14" s="7" customFormat="1" ht="22.9" customHeight="1">
      <c r="A15" s="215" t="s">
        <v>16</v>
      </c>
      <c r="B15" s="215"/>
      <c r="C15" s="215"/>
      <c r="D15" s="238"/>
      <c r="E15" s="239"/>
      <c r="F15" s="239"/>
      <c r="G15" s="239"/>
      <c r="H15" s="177" t="s">
        <v>15</v>
      </c>
      <c r="I15" s="178"/>
      <c r="J15" s="2"/>
      <c r="K15" s="6"/>
    </row>
    <row r="16" spans="1:14" s="7" customFormat="1" ht="5.45" customHeight="1">
      <c r="A16" s="216"/>
      <c r="B16" s="217"/>
      <c r="C16" s="217"/>
      <c r="D16" s="218"/>
      <c r="E16" s="218"/>
      <c r="F16" s="218"/>
      <c r="G16" s="218"/>
      <c r="H16" s="218"/>
      <c r="I16" s="219"/>
      <c r="J16" s="1"/>
      <c r="K16" s="6"/>
    </row>
    <row r="17" spans="1:13" s="7" customFormat="1" ht="22.9" customHeight="1">
      <c r="A17" s="240" t="s">
        <v>36</v>
      </c>
      <c r="B17" s="241"/>
      <c r="C17" s="241"/>
      <c r="D17" s="243"/>
      <c r="E17" s="243"/>
      <c r="F17" s="243"/>
      <c r="G17" s="243"/>
      <c r="H17" s="243"/>
      <c r="I17" s="243"/>
      <c r="J17" s="4"/>
      <c r="K17" s="6"/>
      <c r="L17" s="12" t="e">
        <f>VLOOKUP(DOCUMENTO,#REF!,9,0)</f>
        <v>#REF!</v>
      </c>
    </row>
    <row r="18" spans="1:13" s="7" customFormat="1" ht="6.2" customHeight="1">
      <c r="A18" s="246"/>
      <c r="B18" s="246"/>
      <c r="C18" s="246"/>
      <c r="D18" s="247"/>
      <c r="E18" s="247"/>
      <c r="F18" s="247"/>
      <c r="G18" s="248"/>
      <c r="H18" s="248"/>
      <c r="I18" s="248"/>
      <c r="J18" s="1"/>
      <c r="K18" s="6"/>
    </row>
    <row r="19" spans="1:13" s="7" customFormat="1" ht="4.1500000000000004" customHeight="1">
      <c r="A19" s="245"/>
      <c r="B19" s="245"/>
      <c r="C19" s="245"/>
      <c r="D19" s="245"/>
      <c r="E19" s="245"/>
      <c r="F19" s="245"/>
      <c r="G19" s="245"/>
      <c r="H19" s="245"/>
      <c r="I19" s="245"/>
      <c r="J19" s="8"/>
      <c r="K19" s="6"/>
    </row>
    <row r="20" spans="1:13" s="7" customFormat="1">
      <c r="A20" s="240" t="s">
        <v>214</v>
      </c>
      <c r="B20" s="241"/>
      <c r="C20" s="241"/>
      <c r="D20" s="241"/>
      <c r="E20" s="241"/>
      <c r="F20" s="241"/>
      <c r="G20" s="241"/>
      <c r="H20" s="242"/>
      <c r="I20" s="241"/>
      <c r="J20" s="1"/>
      <c r="K20" s="6"/>
    </row>
    <row r="21" spans="1:13" s="7" customFormat="1" ht="4.5" customHeight="1">
      <c r="A21" s="24"/>
      <c r="B21" s="24"/>
      <c r="C21" s="24"/>
      <c r="D21" s="24"/>
      <c r="E21" s="24"/>
      <c r="F21" s="24"/>
      <c r="G21" s="24"/>
      <c r="H21" s="149"/>
      <c r="I21" s="24"/>
      <c r="J21" s="8"/>
      <c r="K21" s="6"/>
    </row>
    <row r="22" spans="1:13" s="7" customFormat="1" ht="15.6" customHeight="1">
      <c r="A22" s="249" t="s">
        <v>215</v>
      </c>
      <c r="B22" s="250"/>
      <c r="C22" s="250"/>
      <c r="D22" s="250"/>
      <c r="E22" s="249"/>
      <c r="F22" s="249"/>
      <c r="G22" s="249"/>
      <c r="H22" s="249"/>
      <c r="I22" s="249"/>
      <c r="J22" s="8"/>
      <c r="K22" s="6"/>
    </row>
    <row r="23" spans="1:13" ht="12" customHeight="1">
      <c r="A23" s="281" t="s">
        <v>135</v>
      </c>
      <c r="B23" s="283" t="s">
        <v>189</v>
      </c>
      <c r="C23" s="284"/>
      <c r="D23" s="284"/>
      <c r="E23" s="287" t="s">
        <v>216</v>
      </c>
      <c r="F23" s="287"/>
      <c r="G23" s="287"/>
      <c r="H23" s="288"/>
      <c r="I23" s="300" t="s">
        <v>29</v>
      </c>
    </row>
    <row r="24" spans="1:13" ht="32.450000000000003" customHeight="1">
      <c r="A24" s="282"/>
      <c r="B24" s="285"/>
      <c r="C24" s="286"/>
      <c r="D24" s="286"/>
      <c r="E24" s="287"/>
      <c r="F24" s="287"/>
      <c r="G24" s="287"/>
      <c r="H24" s="288"/>
      <c r="I24" s="300"/>
    </row>
    <row r="25" spans="1:13" ht="19.899999999999999" customHeight="1">
      <c r="A25" s="73" t="s">
        <v>25</v>
      </c>
      <c r="B25" s="271"/>
      <c r="C25" s="272"/>
      <c r="D25" s="278"/>
      <c r="E25" s="279"/>
      <c r="F25" s="279"/>
      <c r="G25" s="279"/>
      <c r="H25" s="280"/>
      <c r="I25" s="179"/>
      <c r="M25" s="7" t="s">
        <v>4</v>
      </c>
    </row>
    <row r="26" spans="1:13" ht="19.149999999999999" customHeight="1">
      <c r="A26" s="73" t="s">
        <v>26</v>
      </c>
      <c r="B26" s="271"/>
      <c r="C26" s="272"/>
      <c r="D26" s="278"/>
      <c r="E26" s="279"/>
      <c r="F26" s="279"/>
      <c r="G26" s="279"/>
      <c r="H26" s="280"/>
      <c r="I26" s="179"/>
      <c r="M26" s="7" t="s">
        <v>5</v>
      </c>
    </row>
    <row r="27" spans="1:13" ht="24.6" customHeight="1">
      <c r="A27" s="73" t="s">
        <v>27</v>
      </c>
      <c r="B27" s="271"/>
      <c r="C27" s="272"/>
      <c r="D27" s="273"/>
      <c r="E27" s="289"/>
      <c r="F27" s="290"/>
      <c r="G27" s="290"/>
      <c r="H27" s="290"/>
      <c r="I27" s="179"/>
    </row>
    <row r="28" spans="1:13" ht="19.149999999999999" customHeight="1">
      <c r="A28" s="73" t="s">
        <v>30</v>
      </c>
      <c r="B28" s="271"/>
      <c r="C28" s="272"/>
      <c r="D28" s="273"/>
      <c r="E28" s="274"/>
      <c r="F28" s="275"/>
      <c r="G28" s="275"/>
      <c r="H28" s="275"/>
      <c r="I28" s="179"/>
    </row>
    <row r="29" spans="1:13" ht="21.6" customHeight="1">
      <c r="A29" s="39" t="s">
        <v>31</v>
      </c>
      <c r="B29" s="272"/>
      <c r="C29" s="272"/>
      <c r="D29" s="273"/>
      <c r="E29" s="274"/>
      <c r="F29" s="275"/>
      <c r="G29" s="275"/>
      <c r="H29" s="275"/>
      <c r="I29" s="179"/>
    </row>
    <row r="30" spans="1:13" ht="25.15" customHeight="1">
      <c r="A30" s="276" t="s">
        <v>28</v>
      </c>
      <c r="B30" s="277"/>
      <c r="C30" s="277"/>
      <c r="D30" s="277"/>
      <c r="E30" s="277"/>
      <c r="F30" s="277"/>
      <c r="G30" s="277"/>
      <c r="H30" s="277"/>
      <c r="I30" s="180" t="str">
        <f>IF(COUNT(I25:I29)&lt;3,"MÍNIMO TRES (03) COMPROMISOS",IF(SUM(I25:I29)&gt;1,CONCATENATE("ERROR!!: Sumatoria mayor a 100% (",TEXT(SUM(I25:I29),"0%)")),IF(SUM(I25:I29)&lt;1,CONCATENATE("ERROR!!: Sumatoria menor a 100% (",TEXT(SUM(I25:I29),"0%)")),SUM(I25:I29))))</f>
        <v>MÍNIMO TRES (03) COMPROMISOS</v>
      </c>
    </row>
    <row r="31" spans="1:13" ht="4.9000000000000004" customHeight="1">
      <c r="A31" s="105"/>
      <c r="B31" s="106"/>
      <c r="C31" s="106"/>
      <c r="D31" s="106"/>
      <c r="E31" s="106"/>
      <c r="F31" s="106"/>
      <c r="G31" s="106"/>
      <c r="H31" s="106"/>
      <c r="I31" s="150"/>
    </row>
    <row r="32" spans="1:13" ht="19.899999999999999" customHeight="1">
      <c r="A32" s="252" t="s">
        <v>217</v>
      </c>
      <c r="B32" s="252"/>
      <c r="C32" s="252"/>
      <c r="D32" s="252"/>
      <c r="E32" s="252"/>
      <c r="F32" s="252"/>
      <c r="G32" s="252"/>
      <c r="H32" s="252"/>
      <c r="I32" s="252"/>
    </row>
    <row r="33" spans="1:13" ht="13.5" customHeight="1">
      <c r="A33" s="296" t="s">
        <v>135</v>
      </c>
      <c r="B33" s="298" t="s">
        <v>163</v>
      </c>
      <c r="C33" s="252" t="s">
        <v>159</v>
      </c>
      <c r="D33" s="252" t="s">
        <v>219</v>
      </c>
      <c r="E33" s="252"/>
      <c r="F33" s="252"/>
      <c r="G33" s="265" t="s">
        <v>218</v>
      </c>
      <c r="H33" s="266"/>
      <c r="I33" s="266"/>
    </row>
    <row r="34" spans="1:13" ht="13.5" customHeight="1">
      <c r="A34" s="296"/>
      <c r="B34" s="299"/>
      <c r="C34" s="252"/>
      <c r="D34" s="252"/>
      <c r="E34" s="252"/>
      <c r="F34" s="252"/>
      <c r="G34" s="267"/>
      <c r="H34" s="268"/>
      <c r="I34" s="268"/>
    </row>
    <row r="35" spans="1:13" ht="29.45" customHeight="1">
      <c r="A35" s="297"/>
      <c r="B35" s="299"/>
      <c r="C35" s="264"/>
      <c r="D35" s="264"/>
      <c r="E35" s="264"/>
      <c r="F35" s="264"/>
      <c r="G35" s="269"/>
      <c r="H35" s="270"/>
      <c r="I35" s="270"/>
    </row>
    <row r="36" spans="1:13" ht="118.5" customHeight="1">
      <c r="A36" s="73">
        <v>1</v>
      </c>
      <c r="B36" s="103" t="s">
        <v>170</v>
      </c>
      <c r="C36" s="107" t="s">
        <v>200</v>
      </c>
      <c r="D36" s="203" t="str">
        <f>IFERROR(VLOOKUP(C36,COMPETENCIAS!A2:C11,2,FALSE),"")</f>
        <v>Entender y aplicar los conocimientos técnicos del área de desempeño y mantenerlos actualizados.</v>
      </c>
      <c r="E36" s="204"/>
      <c r="F36" s="205"/>
      <c r="G36" s="206" t="str">
        <f>IFERROR(VLOOKUP(C36,COMPETENCIAS!A3:C11,3,FALSE),"")</f>
        <v xml:space="preserve">• Capta y asimila con facilidad conceptos e información. 
•Aplica el conocimiento técnico a las actividades cotidianas. 
•Analiza la información de acuerdo con las necesidades de la organización. 
•Comprende los aspectos técnicos y los aplica al desarrollo de procesos y procedimientos en los que está involucrado.
•Resuelve problemas utilizando sus conocimientos técnicos de su especialidad y garantizando indicadores y estándares establecidos. 
</v>
      </c>
      <c r="H36" s="207"/>
      <c r="I36" s="208"/>
    </row>
    <row r="37" spans="1:13" ht="56.25" customHeight="1">
      <c r="A37" s="73">
        <v>2</v>
      </c>
      <c r="B37" s="109" t="s">
        <v>170</v>
      </c>
      <c r="C37" s="107" t="s">
        <v>203</v>
      </c>
      <c r="D37" s="203" t="str">
        <f>IFERROR(VLOOKUP(C37,COMPETENCIAS!A3:C12,2,FALSE),"")</f>
        <v>Trabajar con otros para conseguir metas comunes.</v>
      </c>
      <c r="E37" s="204"/>
      <c r="F37" s="205"/>
      <c r="G37" s="206" t="str">
        <f>IFERROR(VLOOKUP(C37,COMPETENCIAS!A4:C12,3,FALSE),"")</f>
        <v xml:space="preserve">• Identifica claramente los objetivos del grupo y orienta su trabajo a la consecución de los mismos. 
• Colabora con otros para la realización de actividades y metas grupales.
</v>
      </c>
      <c r="H37" s="207"/>
      <c r="I37" s="208"/>
    </row>
    <row r="38" spans="1:13" ht="105.75" customHeight="1">
      <c r="A38" s="73">
        <v>3</v>
      </c>
      <c r="B38" s="109" t="s">
        <v>170</v>
      </c>
      <c r="C38" s="107" t="s">
        <v>206</v>
      </c>
      <c r="D38" s="203" t="str">
        <f>IFERROR(VLOOKUP(C38,COMPETENCIAS!A4:C13,2,FALSE),"")</f>
        <v>Presentar ideas y métodos novedosos y concretarlos en acciones.</v>
      </c>
      <c r="E38" s="204"/>
      <c r="F38" s="205"/>
      <c r="G38" s="203" t="str">
        <f>IFERROR(VLOOKUP(C38,COMPETENCIAS!A5:C13,3,FALSE),"")</f>
        <v xml:space="preserve">• Propone y encuentra formas nuevas y eficaces de hacer las cosas. 
•Es recursivo. 
•Es práctico. 
•Busca nuevas alternativas de solución. 
•Revisa permanentemente los procesos y procedimientos para optimizar los resultados. 
</v>
      </c>
      <c r="H38" s="204"/>
      <c r="I38" s="205"/>
    </row>
    <row r="39" spans="1:13" ht="120" customHeight="1">
      <c r="A39" s="108">
        <v>4</v>
      </c>
      <c r="B39" s="109" t="s">
        <v>142</v>
      </c>
      <c r="C39" s="107" t="s">
        <v>138</v>
      </c>
      <c r="D39" s="203" t="str">
        <f>IFERROR(VLOOKUP(C39,COMPETENCIAS!A5:C14,2,FALSE),"")</f>
        <v>Realizar las funciones y cumplir los compromisos organizacionales con eficacia y calidad</v>
      </c>
      <c r="E39" s="204"/>
      <c r="F39" s="205"/>
      <c r="G39" s="203" t="str">
        <f>IFERROR(VLOOKUP(C39,COMPETENCIAS!A6:C14,3,FALSE),"")</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39" s="204"/>
      <c r="I39" s="205"/>
    </row>
    <row r="40" spans="1:13" ht="131.25" customHeight="1">
      <c r="A40" s="108">
        <v>5</v>
      </c>
      <c r="B40" s="113" t="s">
        <v>142</v>
      </c>
      <c r="C40" s="107" t="s">
        <v>139</v>
      </c>
      <c r="D40" s="203" t="str">
        <f>IFERROR(VLOOKUP(C40,COMPETENCIAS!A2:C11,2,FALSE),"")</f>
        <v>Dirigir las decisiones y acciones a la satisfacción de las necesidades e intereses de los usuarios internos y externos, de conformidad con las responsabilidades Públicas asignadas a la entidad.</v>
      </c>
      <c r="E40" s="204"/>
      <c r="F40" s="205"/>
      <c r="G40" s="203" t="str">
        <f>IFERROR(VLOOKUP(C40,COMPETENCIAS!A3:C11,3,FALSE),"")</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0" s="204"/>
      <c r="I40" s="205"/>
    </row>
    <row r="41" spans="1:13" ht="121.5" customHeight="1">
      <c r="A41" s="108">
        <v>6</v>
      </c>
      <c r="B41" s="113" t="s">
        <v>142</v>
      </c>
      <c r="C41" s="107" t="s">
        <v>140</v>
      </c>
      <c r="D41" s="203" t="str">
        <f>IFERROR(VLOOKUP(C41,COMPETENCIAS!A3:C12,2,FALSE),"")</f>
        <v>Hacer uso responsable y claro de los recursos públicos, eliminando cualquier discrecionalidad indebida en su utilización y garantizar el acceso a la información gubernamental.</v>
      </c>
      <c r="E41" s="204"/>
      <c r="F41" s="205"/>
      <c r="G41" s="206" t="str">
        <f>IFERROR(VLOOKUP(C41,COMPETENCIAS!A4:C12,3,FALSE),"")</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1" s="207"/>
      <c r="I41" s="208"/>
    </row>
    <row r="42" spans="1:13" ht="69.75" customHeight="1">
      <c r="A42" s="108">
        <v>7</v>
      </c>
      <c r="B42" s="113" t="s">
        <v>142</v>
      </c>
      <c r="C42" s="107" t="s">
        <v>141</v>
      </c>
      <c r="D42" s="203" t="str">
        <f>IFERROR(VLOOKUP(C42,COMPETENCIAS!A3:C12,2,FALSE),"")</f>
        <v>Alinear el propio comportamiento a las necesidades, prioridades y organizacionales.</v>
      </c>
      <c r="E42" s="204"/>
      <c r="F42" s="205"/>
      <c r="G42" s="203" t="str">
        <f>IFERROR(VLOOKUP(C42,COMPETENCIAS!A4:C12,3,FALSE),"")</f>
        <v>• Promueve las metas de la organización y respeta sus normas.
• Antepone las necesidades de la organización a sus propias necesidades.
• Apoya a la organización en situaciones dificiles.
• Demuestra sentido de pertenencia en todas sus actuaciones.</v>
      </c>
      <c r="H42" s="204"/>
      <c r="I42" s="205"/>
    </row>
    <row r="43" spans="1:13" ht="93" customHeight="1">
      <c r="A43" s="108">
        <v>8</v>
      </c>
      <c r="B43" s="113" t="s">
        <v>142</v>
      </c>
      <c r="C43" s="185" t="s">
        <v>231</v>
      </c>
      <c r="D43" s="200" t="s">
        <v>232</v>
      </c>
      <c r="E43" s="200"/>
      <c r="F43" s="201"/>
      <c r="G43" s="202" t="s">
        <v>233</v>
      </c>
      <c r="H43" s="200"/>
      <c r="I43" s="201"/>
    </row>
    <row r="44" spans="1:13" ht="99" customHeight="1">
      <c r="A44" s="108">
        <v>9</v>
      </c>
      <c r="B44" s="113" t="s">
        <v>142</v>
      </c>
      <c r="C44" s="186" t="s">
        <v>234</v>
      </c>
      <c r="D44" s="202" t="s">
        <v>235</v>
      </c>
      <c r="E44" s="200"/>
      <c r="F44" s="201"/>
      <c r="G44" s="202" t="s">
        <v>236</v>
      </c>
      <c r="H44" s="200"/>
      <c r="I44" s="201"/>
    </row>
    <row r="45" spans="1:13" ht="69.75" customHeight="1">
      <c r="A45" s="108">
        <v>10</v>
      </c>
      <c r="B45" s="113" t="s">
        <v>142</v>
      </c>
      <c r="C45" s="185" t="s">
        <v>237</v>
      </c>
      <c r="D45" s="202" t="s">
        <v>238</v>
      </c>
      <c r="E45" s="200"/>
      <c r="F45" s="201"/>
      <c r="G45" s="202" t="s">
        <v>239</v>
      </c>
      <c r="H45" s="200"/>
      <c r="I45" s="201"/>
    </row>
    <row r="46" spans="1:13" ht="11.45" customHeight="1">
      <c r="A46" s="291"/>
      <c r="B46" s="291"/>
      <c r="C46" s="291"/>
      <c r="D46" s="291"/>
      <c r="E46" s="291"/>
      <c r="F46" s="291"/>
      <c r="G46" s="291"/>
      <c r="H46" s="291"/>
      <c r="I46" s="291"/>
    </row>
    <row r="47" spans="1:13" ht="13.15" customHeight="1">
      <c r="A47" s="292" t="s">
        <v>186</v>
      </c>
      <c r="B47" s="292"/>
      <c r="C47" s="292"/>
      <c r="D47" s="292"/>
      <c r="E47" s="293"/>
      <c r="F47" s="294"/>
      <c r="G47" s="295"/>
      <c r="H47" s="144"/>
      <c r="I47" s="144"/>
      <c r="J47" s="40"/>
      <c r="K47" s="40"/>
      <c r="L47" s="40"/>
      <c r="M47" s="40"/>
    </row>
    <row r="48" spans="1:13" ht="34.9" customHeight="1">
      <c r="A48" s="71" t="s">
        <v>9</v>
      </c>
      <c r="B48" s="253"/>
      <c r="C48" s="253"/>
      <c r="D48" s="253"/>
      <c r="E48" s="24"/>
      <c r="F48" s="254"/>
      <c r="G48" s="254"/>
      <c r="H48" s="254"/>
      <c r="I48" s="254"/>
      <c r="J48" s="8"/>
    </row>
    <row r="49" spans="1:11" ht="24.95" customHeight="1">
      <c r="A49" s="255" t="s">
        <v>10</v>
      </c>
      <c r="B49" s="255"/>
      <c r="C49" s="255"/>
      <c r="D49" s="256"/>
      <c r="E49" s="129"/>
      <c r="F49" s="257" t="s">
        <v>11</v>
      </c>
      <c r="G49" s="257"/>
      <c r="H49" s="257"/>
      <c r="I49" s="257"/>
      <c r="J49" s="3"/>
    </row>
    <row r="50" spans="1:11" ht="22.15" customHeight="1">
      <c r="A50" s="260" t="s">
        <v>195</v>
      </c>
      <c r="B50" s="261"/>
      <c r="C50" s="261"/>
      <c r="D50" s="261"/>
      <c r="E50" s="261"/>
      <c r="F50" s="261"/>
      <c r="G50" s="261"/>
      <c r="H50" s="261"/>
      <c r="I50" s="261"/>
      <c r="J50" s="261"/>
      <c r="K50" s="262"/>
    </row>
    <row r="51" spans="1:11" ht="25.5" customHeight="1">
      <c r="A51" s="258" t="s">
        <v>22</v>
      </c>
      <c r="B51" s="258"/>
      <c r="C51" s="259"/>
      <c r="D51" s="259"/>
      <c r="E51" s="259"/>
      <c r="F51" s="259"/>
      <c r="G51" s="259"/>
      <c r="H51" s="259"/>
      <c r="I51" s="259"/>
    </row>
    <row r="52" spans="1:11" ht="7.5" customHeight="1">
      <c r="A52" s="259"/>
      <c r="B52" s="259"/>
      <c r="C52" s="259"/>
      <c r="D52" s="259"/>
      <c r="E52" s="259"/>
      <c r="F52" s="259"/>
      <c r="G52" s="259"/>
      <c r="H52" s="259"/>
      <c r="I52" s="259"/>
      <c r="J52" s="8"/>
    </row>
    <row r="53" spans="1:11" ht="12.75" hidden="1" customHeight="1">
      <c r="A53" s="192" t="s">
        <v>12</v>
      </c>
      <c r="B53" s="192"/>
      <c r="C53" s="192"/>
      <c r="D53" s="192"/>
      <c r="E53" s="251"/>
      <c r="F53" s="251"/>
      <c r="G53" s="251"/>
      <c r="H53" s="251"/>
      <c r="I53" s="251"/>
    </row>
    <row r="54" spans="1:11" ht="14.25" hidden="1" thickTop="1" thickBot="1">
      <c r="A54" s="192"/>
      <c r="B54" s="192"/>
      <c r="C54" s="192"/>
      <c r="D54" s="192"/>
      <c r="E54" s="21"/>
      <c r="F54" s="11"/>
      <c r="G54" s="11"/>
      <c r="H54" s="11"/>
      <c r="I54" s="11"/>
      <c r="J54" s="8"/>
    </row>
    <row r="55" spans="1:11" ht="14.25" hidden="1" thickTop="1" thickBot="1">
      <c r="A55" s="192"/>
      <c r="B55" s="192"/>
      <c r="C55" s="192"/>
      <c r="D55" s="192"/>
      <c r="E55" s="21"/>
      <c r="F55" s="11"/>
      <c r="G55" s="11"/>
      <c r="H55" s="11"/>
      <c r="I55" s="11"/>
      <c r="J55" s="8"/>
    </row>
    <row r="56" spans="1:11" ht="23.1" hidden="1" customHeight="1">
      <c r="A56" s="192"/>
      <c r="B56" s="192"/>
      <c r="C56" s="192"/>
      <c r="D56" s="192"/>
      <c r="E56" s="21"/>
      <c r="F56" s="11"/>
      <c r="G56" s="11"/>
      <c r="H56" s="11"/>
      <c r="I56" s="11"/>
      <c r="J56" s="8"/>
    </row>
    <row r="57" spans="1:11" hidden="1">
      <c r="A57" s="11"/>
      <c r="B57" s="11"/>
      <c r="C57" s="11"/>
      <c r="D57" s="11"/>
      <c r="E57" s="11"/>
      <c r="F57" s="11"/>
      <c r="G57" s="11"/>
      <c r="H57" s="11"/>
      <c r="I57" s="11"/>
      <c r="J57" s="8"/>
    </row>
  </sheetData>
  <mergeCells count="77">
    <mergeCell ref="B27:D27"/>
    <mergeCell ref="E27:H27"/>
    <mergeCell ref="A20:I20"/>
    <mergeCell ref="A46:I46"/>
    <mergeCell ref="A47:D47"/>
    <mergeCell ref="E47:G47"/>
    <mergeCell ref="A33:A35"/>
    <mergeCell ref="B33:B35"/>
    <mergeCell ref="I23:I24"/>
    <mergeCell ref="G36:I36"/>
    <mergeCell ref="G37:I37"/>
    <mergeCell ref="G38:I38"/>
    <mergeCell ref="G39:I39"/>
    <mergeCell ref="G44:I44"/>
    <mergeCell ref="I1:I4"/>
    <mergeCell ref="C33:C35"/>
    <mergeCell ref="D33:F35"/>
    <mergeCell ref="G33:I35"/>
    <mergeCell ref="B28:D28"/>
    <mergeCell ref="E28:H28"/>
    <mergeCell ref="B29:D29"/>
    <mergeCell ref="E29:H29"/>
    <mergeCell ref="A30:H30"/>
    <mergeCell ref="B25:D25"/>
    <mergeCell ref="E25:H25"/>
    <mergeCell ref="B26:D26"/>
    <mergeCell ref="E26:H26"/>
    <mergeCell ref="A23:A24"/>
    <mergeCell ref="B23:D24"/>
    <mergeCell ref="E23:H24"/>
    <mergeCell ref="A53:D56"/>
    <mergeCell ref="E53:I53"/>
    <mergeCell ref="A32:I32"/>
    <mergeCell ref="B48:D48"/>
    <mergeCell ref="F48:I48"/>
    <mergeCell ref="A49:D49"/>
    <mergeCell ref="F49:I49"/>
    <mergeCell ref="A51:I52"/>
    <mergeCell ref="D36:F36"/>
    <mergeCell ref="D37:F37"/>
    <mergeCell ref="D38:F38"/>
    <mergeCell ref="D39:F39"/>
    <mergeCell ref="A50:K50"/>
    <mergeCell ref="D45:F45"/>
    <mergeCell ref="G45:I45"/>
    <mergeCell ref="D44:F44"/>
    <mergeCell ref="A19:I19"/>
    <mergeCell ref="A17:C17"/>
    <mergeCell ref="D17:I17"/>
    <mergeCell ref="A18:I18"/>
    <mergeCell ref="A22:I22"/>
    <mergeCell ref="D15:G15"/>
    <mergeCell ref="A11:C11"/>
    <mergeCell ref="A12:B12"/>
    <mergeCell ref="C12:I12"/>
    <mergeCell ref="D11:G11"/>
    <mergeCell ref="A1:B4"/>
    <mergeCell ref="A5:B5"/>
    <mergeCell ref="C1:H1"/>
    <mergeCell ref="C2:H2"/>
    <mergeCell ref="C3:H4"/>
    <mergeCell ref="A7:I7"/>
    <mergeCell ref="A9:C9"/>
    <mergeCell ref="A10:I10"/>
    <mergeCell ref="D43:F43"/>
    <mergeCell ref="G43:I43"/>
    <mergeCell ref="D40:F40"/>
    <mergeCell ref="G40:I40"/>
    <mergeCell ref="D41:F41"/>
    <mergeCell ref="G41:I41"/>
    <mergeCell ref="D42:F42"/>
    <mergeCell ref="G42:I42"/>
    <mergeCell ref="D9:G9"/>
    <mergeCell ref="A13:I13"/>
    <mergeCell ref="A14:I14"/>
    <mergeCell ref="A15:C15"/>
    <mergeCell ref="A16:I16"/>
  </mergeCells>
  <conditionalFormatting sqref="A30 A47">
    <cfRule type="cellIs" dxfId="22" priority="17" stopIfTrue="1" operator="equal">
      <formula>"Si"</formula>
    </cfRule>
  </conditionalFormatting>
  <conditionalFormatting sqref="D9">
    <cfRule type="expression" dxfId="21" priority="18" stopIfTrue="1">
      <formula>NOT(ISERROR(SEARCH("REVISAR SI CORRESPONDE AL NIVEL",D9)))</formula>
    </cfRule>
  </conditionalFormatting>
  <dataValidations count="3">
    <dataValidation type="list" allowBlank="1" showInputMessage="1" showErrorMessage="1" sqref="B36:B45">
      <formula1>COMPETENCIAS</formula1>
    </dataValidation>
    <dataValidation type="list" allowBlank="1" showInputMessage="1" showErrorMessage="1" sqref="C36:C42">
      <formula1>INDIRECT(B36)</formula1>
    </dataValidation>
    <dataValidation type="list" allowBlank="1" showInputMessage="1" showErrorMessage="1" sqref="I11">
      <formula1>$K$11</formula1>
    </dataValidation>
  </dataValidations>
  <printOptions horizontalCentered="1"/>
  <pageMargins left="0.23622047244094491" right="0.23622047244094491" top="0.74803149606299213" bottom="0.74803149606299213" header="0.31496062992125984" footer="0.31496062992125984"/>
  <pageSetup scale="57" firstPageNumber="0" orientation="portrait" horizontalDpi="300" verticalDpi="300" r:id="rId1"/>
  <headerFooter alignWithMargins="0"/>
  <rowBreaks count="1" manualBreakCount="1">
    <brk id="39" max="8" man="1"/>
  </rowBreaks>
  <colBreaks count="1" manualBreakCount="1">
    <brk id="9" max="135" man="1"/>
  </col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LISTAS!$E$3:$E$25</xm:f>
          </x14:formula1>
          <xm:sqref>D17:I17</xm:sqref>
        </x14:dataValidation>
        <x14:dataValidation type="list" allowBlank="1" showInputMessage="1" showErrorMessage="1">
          <x14:formula1>
            <xm:f>LISTAS!$C$3:$C$69</xm:f>
          </x14:formula1>
          <xm:sqref>C12:I12</xm:sqref>
        </x14:dataValidation>
        <x14:dataValidation type="list" allowBlank="1" showInputMessage="1" showErrorMessage="1">
          <x14:formula1>
            <xm:f>LISTAS!$A$3:$A$5</xm:f>
          </x14:formula1>
          <xm:sqref>D11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100"/>
  <sheetViews>
    <sheetView showZeros="0" tabSelected="1" view="pageBreakPreview" topLeftCell="A73" zoomScale="55" zoomScaleNormal="55" zoomScaleSheetLayoutView="55" workbookViewId="0">
      <selection activeCell="I1" sqref="I1:I4"/>
    </sheetView>
  </sheetViews>
  <sheetFormatPr baseColWidth="10" defaultColWidth="10.85546875" defaultRowHeight="12.75"/>
  <cols>
    <col min="1" max="1" width="6.28515625" style="22" customWidth="1"/>
    <col min="2" max="2" width="15.7109375" style="22" customWidth="1"/>
    <col min="3" max="3" width="33" style="22" customWidth="1"/>
    <col min="4" max="4" width="17" style="22" customWidth="1"/>
    <col min="5" max="5" width="17.7109375" style="22" customWidth="1"/>
    <col min="6" max="6" width="11.28515625" style="22" customWidth="1"/>
    <col min="7" max="7" width="17.5703125" style="22" customWidth="1"/>
    <col min="8" max="8" width="17.85546875" style="22" customWidth="1"/>
    <col min="9" max="9" width="17.28515625" style="22" customWidth="1"/>
    <col min="10" max="10" width="13.140625" style="22" customWidth="1"/>
    <col min="11" max="11" width="18.7109375" style="22" customWidth="1"/>
    <col min="12" max="12" width="10.85546875" style="1" hidden="1" customWidth="1"/>
    <col min="13" max="13" width="10.85546875" style="6" hidden="1" customWidth="1"/>
    <col min="14" max="15" width="10.85546875" style="7" hidden="1" customWidth="1"/>
    <col min="16" max="16384" width="10.85546875" style="6"/>
  </cols>
  <sheetData>
    <row r="1" spans="1:16" ht="15.75">
      <c r="A1" s="339"/>
      <c r="B1" s="339"/>
      <c r="C1" s="334" t="s">
        <v>23</v>
      </c>
      <c r="D1" s="334"/>
      <c r="E1" s="334"/>
      <c r="F1" s="334"/>
      <c r="G1" s="334"/>
      <c r="H1" s="334"/>
      <c r="I1" s="334"/>
      <c r="J1" s="339"/>
      <c r="K1" s="339"/>
    </row>
    <row r="2" spans="1:16" ht="15.75">
      <c r="A2" s="339"/>
      <c r="B2" s="339"/>
      <c r="C2" s="334" t="s">
        <v>13</v>
      </c>
      <c r="D2" s="334"/>
      <c r="E2" s="334"/>
      <c r="F2" s="334"/>
      <c r="G2" s="334"/>
      <c r="H2" s="334"/>
      <c r="I2" s="334"/>
      <c r="J2" s="339"/>
      <c r="K2" s="339"/>
      <c r="L2" s="5"/>
    </row>
    <row r="3" spans="1:16" ht="15.6" customHeight="1">
      <c r="A3" s="339"/>
      <c r="B3" s="339"/>
      <c r="C3" s="341" t="s">
        <v>209</v>
      </c>
      <c r="D3" s="341"/>
      <c r="E3" s="341"/>
      <c r="F3" s="341"/>
      <c r="G3" s="341"/>
      <c r="H3" s="341"/>
      <c r="I3" s="341"/>
      <c r="J3" s="339"/>
      <c r="K3" s="339"/>
      <c r="L3" s="8"/>
    </row>
    <row r="4" spans="1:16">
      <c r="A4" s="339"/>
      <c r="B4" s="339"/>
      <c r="C4" s="341"/>
      <c r="D4" s="341"/>
      <c r="E4" s="341"/>
      <c r="F4" s="341"/>
      <c r="G4" s="341"/>
      <c r="H4" s="341"/>
      <c r="I4" s="341"/>
      <c r="J4" s="339"/>
      <c r="K4" s="339"/>
      <c r="L4" s="9"/>
      <c r="P4" s="170"/>
    </row>
    <row r="5" spans="1:16">
      <c r="A5" s="340" t="s">
        <v>0</v>
      </c>
      <c r="B5" s="340"/>
      <c r="C5" s="165" t="s">
        <v>223</v>
      </c>
      <c r="D5" s="301" t="s">
        <v>1</v>
      </c>
      <c r="E5" s="301"/>
      <c r="F5" s="165">
        <v>6</v>
      </c>
      <c r="G5" s="301" t="s">
        <v>2</v>
      </c>
      <c r="H5" s="301"/>
      <c r="I5" s="165">
        <v>2022</v>
      </c>
      <c r="J5" s="171" t="s">
        <v>228</v>
      </c>
      <c r="K5" s="165" t="s">
        <v>230</v>
      </c>
      <c r="L5" s="9"/>
      <c r="P5" s="170"/>
    </row>
    <row r="6" spans="1:16" ht="9.75" customHeight="1">
      <c r="A6" s="164"/>
      <c r="B6" s="164"/>
      <c r="C6" s="164"/>
      <c r="D6" s="10"/>
      <c r="E6" s="10"/>
      <c r="F6" s="10"/>
      <c r="G6" s="10"/>
      <c r="H6" s="10"/>
      <c r="I6" s="172"/>
      <c r="J6" s="172"/>
      <c r="K6" s="10"/>
      <c r="L6" s="8"/>
    </row>
    <row r="7" spans="1:16" ht="14.85" customHeight="1">
      <c r="A7" s="194" t="s">
        <v>34</v>
      </c>
      <c r="B7" s="195"/>
      <c r="C7" s="195"/>
      <c r="D7" s="195"/>
      <c r="E7" s="195"/>
      <c r="F7" s="195"/>
      <c r="G7" s="195"/>
      <c r="H7" s="195"/>
      <c r="I7" s="195"/>
      <c r="J7" s="195"/>
      <c r="K7" s="195"/>
    </row>
    <row r="8" spans="1:16" ht="6.2" customHeight="1">
      <c r="A8" s="305"/>
      <c r="B8" s="305"/>
      <c r="C8" s="305"/>
      <c r="D8" s="305"/>
      <c r="E8" s="305"/>
      <c r="F8" s="305"/>
      <c r="G8" s="305"/>
      <c r="H8" s="305"/>
      <c r="I8" s="305"/>
      <c r="J8" s="306"/>
      <c r="K8" s="306"/>
      <c r="L8" s="8"/>
    </row>
    <row r="9" spans="1:16" ht="19.899999999999999" customHeight="1">
      <c r="A9" s="196" t="s">
        <v>3</v>
      </c>
      <c r="B9" s="196"/>
      <c r="C9" s="196"/>
      <c r="D9" s="209">
        <f>+CONCERTACIÓN!D9</f>
        <v>0</v>
      </c>
      <c r="E9" s="210"/>
      <c r="F9" s="210"/>
      <c r="G9" s="210"/>
      <c r="H9" s="210"/>
      <c r="I9" s="118" t="s">
        <v>15</v>
      </c>
      <c r="J9" s="307">
        <f>+CONCERTACIÓN!I9</f>
        <v>0</v>
      </c>
      <c r="K9" s="307"/>
    </row>
    <row r="10" spans="1:16" ht="5.45" customHeight="1">
      <c r="A10" s="197"/>
      <c r="B10" s="198"/>
      <c r="C10" s="198"/>
      <c r="D10" s="198"/>
      <c r="E10" s="198"/>
      <c r="F10" s="198"/>
      <c r="G10" s="198"/>
      <c r="H10" s="198"/>
      <c r="I10" s="198"/>
      <c r="J10" s="344"/>
      <c r="K10" s="344"/>
    </row>
    <row r="11" spans="1:16" ht="26.25" customHeight="1">
      <c r="A11" s="240" t="s">
        <v>36</v>
      </c>
      <c r="B11" s="241"/>
      <c r="C11" s="242"/>
      <c r="D11" s="244">
        <f>+CONCERTACIÓN!D11</f>
        <v>0</v>
      </c>
      <c r="E11" s="244"/>
      <c r="F11" s="244"/>
      <c r="G11" s="244"/>
      <c r="H11" s="244"/>
      <c r="I11" s="175" t="s">
        <v>196</v>
      </c>
      <c r="J11" s="335">
        <f>+CONCERTACIÓN!I11</f>
        <v>0</v>
      </c>
      <c r="K11" s="335"/>
      <c r="L11" s="4"/>
      <c r="N11" s="12" t="e">
        <f>VLOOKUP(DOCUMENTO,#REF!,9,0)</f>
        <v>#REF!</v>
      </c>
    </row>
    <row r="12" spans="1:16" ht="22.9" customHeight="1">
      <c r="A12" s="240" t="s">
        <v>86</v>
      </c>
      <c r="B12" s="241"/>
      <c r="C12" s="243">
        <f>+CONCERTACIÓN!C12</f>
        <v>0</v>
      </c>
      <c r="D12" s="243"/>
      <c r="E12" s="243"/>
      <c r="F12" s="243"/>
      <c r="G12" s="243"/>
      <c r="H12" s="243"/>
      <c r="I12" s="243"/>
      <c r="J12" s="243"/>
      <c r="K12" s="243"/>
      <c r="L12" s="2"/>
    </row>
    <row r="13" spans="1:16" ht="6" customHeight="1">
      <c r="A13" s="211"/>
      <c r="B13" s="212"/>
      <c r="C13" s="213"/>
      <c r="D13" s="213"/>
      <c r="E13" s="213"/>
      <c r="F13" s="213"/>
      <c r="G13" s="213"/>
      <c r="H13" s="213"/>
      <c r="I13" s="213"/>
      <c r="J13" s="213"/>
      <c r="K13" s="213"/>
      <c r="L13" s="13"/>
    </row>
    <row r="14" spans="1:16" ht="21" customHeight="1">
      <c r="A14" s="214" t="s">
        <v>35</v>
      </c>
      <c r="B14" s="214"/>
      <c r="C14" s="214"/>
      <c r="D14" s="214"/>
      <c r="E14" s="214"/>
      <c r="F14" s="214"/>
      <c r="G14" s="214"/>
      <c r="H14" s="214"/>
      <c r="I14" s="214"/>
      <c r="J14" s="214"/>
      <c r="K14" s="214"/>
    </row>
    <row r="15" spans="1:16" s="7" customFormat="1" ht="22.9" customHeight="1">
      <c r="A15" s="215" t="s">
        <v>16</v>
      </c>
      <c r="B15" s="215"/>
      <c r="C15" s="215"/>
      <c r="D15" s="238">
        <f>+CONCERTACIÓN!D15</f>
        <v>0</v>
      </c>
      <c r="E15" s="239"/>
      <c r="F15" s="239"/>
      <c r="G15" s="239"/>
      <c r="H15" s="239"/>
      <c r="I15" s="181" t="s">
        <v>15</v>
      </c>
      <c r="J15" s="308">
        <f>+CONCERTACIÓN!I15</f>
        <v>0</v>
      </c>
      <c r="K15" s="308"/>
      <c r="L15" s="2"/>
      <c r="M15" s="6"/>
    </row>
    <row r="16" spans="1:16" s="7" customFormat="1" ht="5.45" customHeight="1">
      <c r="A16" s="216"/>
      <c r="B16" s="217"/>
      <c r="C16" s="217"/>
      <c r="D16" s="218"/>
      <c r="E16" s="218"/>
      <c r="F16" s="218"/>
      <c r="G16" s="218"/>
      <c r="H16" s="218"/>
      <c r="I16" s="218"/>
      <c r="J16" s="219"/>
      <c r="K16" s="219"/>
      <c r="L16" s="1"/>
      <c r="M16" s="6"/>
    </row>
    <row r="17" spans="1:15" s="7" customFormat="1" ht="22.9" customHeight="1">
      <c r="A17" s="240" t="s">
        <v>36</v>
      </c>
      <c r="B17" s="241"/>
      <c r="C17" s="241"/>
      <c r="D17" s="243">
        <f>+CONCERTACIÓN!D17</f>
        <v>0</v>
      </c>
      <c r="E17" s="243"/>
      <c r="F17" s="243"/>
      <c r="G17" s="243"/>
      <c r="H17" s="243"/>
      <c r="I17" s="243"/>
      <c r="J17" s="243"/>
      <c r="K17" s="243"/>
      <c r="L17" s="4"/>
      <c r="M17" s="6"/>
      <c r="N17" s="12" t="e">
        <f>VLOOKUP(DOCUMENTO,#REF!,9,0)</f>
        <v>#REF!</v>
      </c>
    </row>
    <row r="18" spans="1:15" s="7" customFormat="1" ht="6.2" customHeight="1">
      <c r="A18" s="342"/>
      <c r="B18" s="342"/>
      <c r="C18" s="342"/>
      <c r="D18" s="248"/>
      <c r="E18" s="248"/>
      <c r="F18" s="248"/>
      <c r="G18" s="247"/>
      <c r="H18" s="247"/>
      <c r="I18" s="247"/>
      <c r="J18" s="247"/>
      <c r="K18" s="247"/>
      <c r="L18" s="1"/>
      <c r="M18" s="6"/>
    </row>
    <row r="19" spans="1:15" s="7" customFormat="1" ht="22.15" customHeight="1">
      <c r="A19" s="406" t="s">
        <v>174</v>
      </c>
      <c r="B19" s="406"/>
      <c r="C19" s="406"/>
      <c r="D19" s="406"/>
      <c r="E19" s="406"/>
      <c r="F19" s="407"/>
      <c r="G19" s="313" t="s">
        <v>175</v>
      </c>
      <c r="H19" s="313"/>
      <c r="I19" s="313"/>
      <c r="J19" s="313"/>
      <c r="K19" s="313"/>
      <c r="L19" s="1"/>
      <c r="M19" s="6"/>
    </row>
    <row r="20" spans="1:15" s="7" customFormat="1" ht="22.15" customHeight="1">
      <c r="A20" s="311"/>
      <c r="B20" s="312"/>
      <c r="C20" s="312"/>
      <c r="D20" s="312"/>
      <c r="E20" s="312"/>
      <c r="F20" s="312"/>
      <c r="G20" s="182" t="s">
        <v>198</v>
      </c>
      <c r="H20" s="309"/>
      <c r="I20" s="309"/>
      <c r="J20" s="309"/>
      <c r="K20" s="309"/>
      <c r="L20" s="1"/>
      <c r="M20" s="6"/>
    </row>
    <row r="21" spans="1:15" s="7" customFormat="1" ht="22.15" customHeight="1">
      <c r="A21" s="311"/>
      <c r="B21" s="312"/>
      <c r="C21" s="312"/>
      <c r="D21" s="312"/>
      <c r="E21" s="312"/>
      <c r="F21" s="312"/>
      <c r="G21" s="153" t="s">
        <v>199</v>
      </c>
      <c r="H21" s="310"/>
      <c r="I21" s="310"/>
      <c r="J21" s="310"/>
      <c r="K21" s="310"/>
      <c r="L21" s="1"/>
      <c r="M21" s="6"/>
    </row>
    <row r="22" spans="1:15" s="7" customFormat="1" ht="6.2" customHeight="1">
      <c r="A22" s="306"/>
      <c r="B22" s="306"/>
      <c r="C22" s="306"/>
      <c r="D22" s="306"/>
      <c r="E22" s="306"/>
      <c r="F22" s="306"/>
      <c r="G22" s="338"/>
      <c r="H22" s="338"/>
      <c r="I22" s="338"/>
      <c r="J22" s="338"/>
      <c r="K22" s="338"/>
      <c r="L22" s="8"/>
      <c r="M22" s="6"/>
    </row>
    <row r="23" spans="1:15" s="7" customFormat="1">
      <c r="A23" s="240" t="s">
        <v>214</v>
      </c>
      <c r="B23" s="241"/>
      <c r="C23" s="241"/>
      <c r="D23" s="241"/>
      <c r="E23" s="241"/>
      <c r="F23" s="241"/>
      <c r="G23" s="241"/>
      <c r="H23" s="241"/>
      <c r="I23" s="241"/>
      <c r="J23" s="241"/>
      <c r="K23" s="241"/>
      <c r="L23" s="1"/>
      <c r="M23" s="6"/>
    </row>
    <row r="24" spans="1:15" s="7" customFormat="1" ht="5.45" customHeight="1">
      <c r="A24" s="24"/>
      <c r="B24" s="24"/>
      <c r="C24" s="24"/>
      <c r="D24" s="24"/>
      <c r="E24" s="24"/>
      <c r="F24" s="24"/>
      <c r="G24" s="24"/>
      <c r="H24" s="24"/>
      <c r="I24" s="24"/>
      <c r="J24" s="24"/>
      <c r="K24" s="24"/>
      <c r="L24" s="8"/>
      <c r="M24" s="6"/>
    </row>
    <row r="25" spans="1:15" s="7" customFormat="1" ht="15.6" customHeight="1">
      <c r="A25" s="249" t="s">
        <v>227</v>
      </c>
      <c r="B25" s="250"/>
      <c r="C25" s="250"/>
      <c r="D25" s="250"/>
      <c r="E25" s="249"/>
      <c r="F25" s="249"/>
      <c r="G25" s="249"/>
      <c r="H25" s="249"/>
      <c r="I25" s="250"/>
      <c r="J25" s="250"/>
      <c r="K25" s="250"/>
      <c r="L25" s="8"/>
      <c r="M25" s="6"/>
    </row>
    <row r="26" spans="1:15" ht="12" customHeight="1">
      <c r="A26" s="281" t="s">
        <v>135</v>
      </c>
      <c r="B26" s="283" t="s">
        <v>188</v>
      </c>
      <c r="C26" s="284"/>
      <c r="D26" s="284"/>
      <c r="E26" s="287" t="s">
        <v>216</v>
      </c>
      <c r="F26" s="287"/>
      <c r="G26" s="287"/>
      <c r="H26" s="287"/>
      <c r="I26" s="336" t="s">
        <v>29</v>
      </c>
      <c r="J26" s="324" t="s">
        <v>176</v>
      </c>
      <c r="K26" s="343"/>
    </row>
    <row r="27" spans="1:15" ht="32.450000000000003" customHeight="1">
      <c r="A27" s="282"/>
      <c r="B27" s="285"/>
      <c r="C27" s="286"/>
      <c r="D27" s="286"/>
      <c r="E27" s="287"/>
      <c r="F27" s="287"/>
      <c r="G27" s="287"/>
      <c r="H27" s="287"/>
      <c r="I27" s="337"/>
      <c r="J27" s="183" t="s">
        <v>33</v>
      </c>
      <c r="K27" s="184" t="s">
        <v>134</v>
      </c>
    </row>
    <row r="28" spans="1:15" ht="19.899999999999999" customHeight="1">
      <c r="A28" s="38" t="s">
        <v>25</v>
      </c>
      <c r="B28" s="271">
        <f>B29</f>
        <v>0</v>
      </c>
      <c r="C28" s="272"/>
      <c r="D28" s="278"/>
      <c r="E28" s="279">
        <f>+CONCERTACIÓN!E25</f>
        <v>0</v>
      </c>
      <c r="F28" s="279"/>
      <c r="G28" s="279"/>
      <c r="H28" s="279"/>
      <c r="I28" s="58"/>
      <c r="J28" s="37"/>
      <c r="K28" s="161">
        <f>I28*J28</f>
        <v>0</v>
      </c>
      <c r="O28" s="7" t="s">
        <v>4</v>
      </c>
    </row>
    <row r="29" spans="1:15" ht="19.149999999999999" customHeight="1">
      <c r="A29" s="38" t="s">
        <v>26</v>
      </c>
      <c r="B29" s="271">
        <f>+CONCERTACIÓN!B26</f>
        <v>0</v>
      </c>
      <c r="C29" s="272"/>
      <c r="D29" s="278"/>
      <c r="E29" s="279">
        <f>+CONCERTACIÓN!E26</f>
        <v>0</v>
      </c>
      <c r="F29" s="279"/>
      <c r="G29" s="279"/>
      <c r="H29" s="279"/>
      <c r="I29" s="58"/>
      <c r="J29" s="37"/>
      <c r="K29" s="161">
        <f t="shared" ref="K29:K32" si="0">I29*J29</f>
        <v>0</v>
      </c>
      <c r="O29" s="7" t="s">
        <v>5</v>
      </c>
    </row>
    <row r="30" spans="1:15" ht="24.6" customHeight="1">
      <c r="A30" s="38" t="s">
        <v>27</v>
      </c>
      <c r="B30" s="271">
        <f>+CONCERTACIÓN!B27</f>
        <v>0</v>
      </c>
      <c r="C30" s="272"/>
      <c r="D30" s="278"/>
      <c r="E30" s="279">
        <f>+CONCERTACIÓN!E27</f>
        <v>0</v>
      </c>
      <c r="F30" s="279"/>
      <c r="G30" s="279"/>
      <c r="H30" s="279"/>
      <c r="I30" s="58"/>
      <c r="J30" s="37"/>
      <c r="K30" s="161">
        <f t="shared" si="0"/>
        <v>0</v>
      </c>
    </row>
    <row r="31" spans="1:15" ht="19.149999999999999" customHeight="1">
      <c r="A31" s="38" t="s">
        <v>30</v>
      </c>
      <c r="B31" s="271">
        <f>+CONCERTACIÓN!B28</f>
        <v>0</v>
      </c>
      <c r="C31" s="272"/>
      <c r="D31" s="278"/>
      <c r="E31" s="279">
        <f>+CONCERTACIÓN!E28</f>
        <v>0</v>
      </c>
      <c r="F31" s="279"/>
      <c r="G31" s="279"/>
      <c r="H31" s="279"/>
      <c r="I31" s="58"/>
      <c r="J31" s="37"/>
      <c r="K31" s="161">
        <f t="shared" si="0"/>
        <v>0</v>
      </c>
    </row>
    <row r="32" spans="1:15" ht="21.6" customHeight="1">
      <c r="A32" s="39" t="s">
        <v>31</v>
      </c>
      <c r="B32" s="271">
        <f>+CONCERTACIÓN!B29</f>
        <v>0</v>
      </c>
      <c r="C32" s="272"/>
      <c r="D32" s="278"/>
      <c r="E32" s="279">
        <f>+CONCERTACIÓN!E29</f>
        <v>0</v>
      </c>
      <c r="F32" s="279"/>
      <c r="G32" s="279"/>
      <c r="H32" s="279"/>
      <c r="I32" s="58"/>
      <c r="J32" s="37"/>
      <c r="K32" s="161">
        <f t="shared" si="0"/>
        <v>0</v>
      </c>
    </row>
    <row r="33" spans="1:15" ht="34.15" customHeight="1">
      <c r="A33" s="276" t="s">
        <v>28</v>
      </c>
      <c r="B33" s="277"/>
      <c r="C33" s="277"/>
      <c r="D33" s="277"/>
      <c r="E33" s="277"/>
      <c r="F33" s="277"/>
      <c r="G33" s="277"/>
      <c r="H33" s="417"/>
      <c r="I33" s="104" t="str">
        <f>IF(COUNT(I28:I32)&lt;3,"MÍNIMO TRES (03) COMPROMISOS",IF(SUM(I28:I32)&gt;1,CONCATENATE("ERROR!!: Sumatoria mayor a 100% (",TEXT(SUM(I28:I32),"0%)")),IF(SUM(I28:I32)&lt;1,CONCATENATE("ERROR!!: Sumatoria menor a 100% (",TEXT(SUM(I28:I32),"0%)")),SUM(I28:I32))))</f>
        <v>MÍNIMO TRES (03) COMPROMISOS</v>
      </c>
      <c r="J33" s="35" t="s">
        <v>24</v>
      </c>
      <c r="K33" s="161">
        <f>SUM(K28:K32)</f>
        <v>0</v>
      </c>
    </row>
    <row r="34" spans="1:15" ht="7.9" customHeight="1">
      <c r="A34" s="359"/>
      <c r="B34" s="360"/>
      <c r="C34" s="360"/>
      <c r="D34" s="360"/>
      <c r="E34" s="360"/>
      <c r="F34" s="360"/>
      <c r="G34" s="360"/>
      <c r="H34" s="360"/>
      <c r="I34" s="360"/>
      <c r="J34" s="114"/>
      <c r="K34" s="120"/>
    </row>
    <row r="35" spans="1:15" ht="27.6" customHeight="1">
      <c r="A35" s="411"/>
      <c r="B35" s="411"/>
      <c r="C35" s="411"/>
      <c r="D35" s="411"/>
      <c r="E35" s="411"/>
      <c r="F35" s="411"/>
      <c r="G35" s="411"/>
      <c r="H35" s="411"/>
      <c r="I35" s="409" t="s">
        <v>172</v>
      </c>
      <c r="J35" s="410"/>
      <c r="K35" s="121">
        <f>K33*10</f>
        <v>0</v>
      </c>
    </row>
    <row r="36" spans="1:15" ht="4.9000000000000004" customHeight="1">
      <c r="A36" s="122"/>
      <c r="B36" s="36"/>
      <c r="C36" s="36"/>
      <c r="D36" s="36"/>
      <c r="E36" s="36"/>
      <c r="F36" s="36"/>
      <c r="G36" s="36"/>
      <c r="H36" s="36"/>
      <c r="I36" s="36"/>
      <c r="J36" s="36"/>
      <c r="K36" s="36"/>
    </row>
    <row r="37" spans="1:15" ht="19.899999999999999" customHeight="1">
      <c r="A37" s="194" t="s">
        <v>221</v>
      </c>
      <c r="B37" s="408"/>
      <c r="C37" s="408"/>
      <c r="D37" s="408"/>
      <c r="E37" s="408"/>
      <c r="F37" s="408"/>
      <c r="G37" s="408"/>
      <c r="H37" s="408"/>
      <c r="I37" s="408"/>
      <c r="J37" s="408"/>
      <c r="K37" s="408"/>
    </row>
    <row r="38" spans="1:15" s="106" customFormat="1" ht="6" customHeight="1">
      <c r="A38" s="377"/>
      <c r="B38" s="377"/>
      <c r="C38" s="377"/>
      <c r="D38" s="377"/>
      <c r="E38" s="377"/>
      <c r="F38" s="377"/>
      <c r="G38" s="377"/>
      <c r="H38" s="377"/>
      <c r="I38" s="377"/>
      <c r="J38" s="377"/>
      <c r="K38" s="377"/>
      <c r="L38" s="150"/>
      <c r="M38" s="150"/>
      <c r="N38" s="150"/>
      <c r="O38" s="150"/>
    </row>
    <row r="39" spans="1:15" ht="13.5" customHeight="1">
      <c r="A39" s="408" t="s">
        <v>135</v>
      </c>
      <c r="B39" s="299" t="s">
        <v>163</v>
      </c>
      <c r="C39" s="252" t="s">
        <v>159</v>
      </c>
      <c r="D39" s="314" t="s">
        <v>219</v>
      </c>
      <c r="E39" s="314"/>
      <c r="F39" s="315"/>
      <c r="G39" s="326" t="s">
        <v>222</v>
      </c>
      <c r="H39" s="314"/>
      <c r="I39" s="315"/>
      <c r="J39" s="324" t="s">
        <v>177</v>
      </c>
      <c r="K39" s="325"/>
    </row>
    <row r="40" spans="1:15" ht="29.45" customHeight="1">
      <c r="A40" s="297"/>
      <c r="B40" s="299"/>
      <c r="C40" s="252"/>
      <c r="D40" s="316"/>
      <c r="E40" s="316"/>
      <c r="F40" s="317"/>
      <c r="G40" s="298"/>
      <c r="H40" s="297"/>
      <c r="I40" s="327"/>
      <c r="J40" s="57" t="s">
        <v>197</v>
      </c>
      <c r="K40" s="57" t="s">
        <v>171</v>
      </c>
    </row>
    <row r="41" spans="1:15" ht="126" customHeight="1">
      <c r="A41" s="38">
        <v>1</v>
      </c>
      <c r="B41" s="113" t="str">
        <f>+CONCERTACIÓN!B36</f>
        <v>EMPLEO</v>
      </c>
      <c r="C41" s="107" t="str">
        <f>+CONCERTACIÓN!C36</f>
        <v>EXPERTICIA TÉCNICA</v>
      </c>
      <c r="D41" s="318" t="str">
        <f>+CONCERTACIÓN!D36</f>
        <v>Entender y aplicar los conocimientos técnicos del área de desempeño y mantenerlos actualizados.</v>
      </c>
      <c r="E41" s="319"/>
      <c r="F41" s="320"/>
      <c r="G41" s="328" t="str">
        <f>+CONCERTACIÓN!G36</f>
        <v xml:space="preserve">• Capta y asimila con facilidad conceptos e información. 
•Aplica el conocimiento técnico a las actividades cotidianas. 
•Analiza la información de acuerdo con las necesidades de la organización. 
•Comprende los aspectos técnicos y los aplica al desarrollo de procesos y procedimientos en los que está involucrado.
•Resuelve problemas utilizando sus conocimientos técnicos de su especialidad y garantizando indicadores y estándares establecidos. 
</v>
      </c>
      <c r="H41" s="329"/>
      <c r="I41" s="330"/>
      <c r="J41" s="112"/>
      <c r="K41" s="188" t="str">
        <f t="shared" ref="K41:K50" si="1">IF(J41&lt;=6,"BAJO",IF(J41&lt;=9,"ACEPTABLE",IF(J41&lt;=12,"ALTO",IF(J41&lt;=15,"MUY ALTO"))))</f>
        <v>BAJO</v>
      </c>
    </row>
    <row r="42" spans="1:15" ht="55.5" customHeight="1">
      <c r="A42" s="38">
        <v>2</v>
      </c>
      <c r="B42" s="113" t="str">
        <f>+CONCERTACIÓN!B37</f>
        <v>EMPLEO</v>
      </c>
      <c r="C42" s="107" t="str">
        <f>+CONCERTACIÓN!C37</f>
        <v>TRABAJO EN EQUIPO</v>
      </c>
      <c r="D42" s="318" t="str">
        <f>+CONCERTACIÓN!D37</f>
        <v>Trabajar con otros para conseguir metas comunes.</v>
      </c>
      <c r="E42" s="319"/>
      <c r="F42" s="320"/>
      <c r="G42" s="331" t="str">
        <f>+CONCERTACIÓN!G37</f>
        <v xml:space="preserve">• Identifica claramente los objetivos del grupo y orienta su trabajo a la consecución de los mismos. 
• Colabora con otros para la realización de actividades y metas grupales.
</v>
      </c>
      <c r="H42" s="332"/>
      <c r="I42" s="333"/>
      <c r="J42" s="187"/>
      <c r="K42" s="188" t="str">
        <f t="shared" si="1"/>
        <v>BAJO</v>
      </c>
    </row>
    <row r="43" spans="1:15" ht="99" customHeight="1">
      <c r="A43" s="38">
        <v>3</v>
      </c>
      <c r="B43" s="113" t="str">
        <f>+CONCERTACIÓN!B38</f>
        <v>EMPLEO</v>
      </c>
      <c r="C43" s="152" t="str">
        <f>+CONCERTACIÓN!C38</f>
        <v>CREATIVIDAD E INNOVACIÓN</v>
      </c>
      <c r="D43" s="318" t="str">
        <f>+CONCERTACIÓN!D38</f>
        <v>Presentar ideas y métodos novedosos y concretarlos en acciones.</v>
      </c>
      <c r="E43" s="319"/>
      <c r="F43" s="320"/>
      <c r="G43" s="331" t="str">
        <f>+CONCERTACIÓN!G38</f>
        <v xml:space="preserve">• Propone y encuentra formas nuevas y eficaces de hacer las cosas. 
•Es recursivo. 
•Es práctico. 
•Busca nuevas alternativas de solución. 
•Revisa permanentemente los procesos y procedimientos para optimizar los resultados. 
</v>
      </c>
      <c r="H43" s="332"/>
      <c r="I43" s="333"/>
      <c r="J43" s="187"/>
      <c r="K43" s="188" t="str">
        <f t="shared" si="1"/>
        <v>BAJO</v>
      </c>
    </row>
    <row r="44" spans="1:15" ht="99" customHeight="1">
      <c r="A44" s="38">
        <v>4</v>
      </c>
      <c r="B44" s="113" t="str">
        <f>+CONCERTACIÓN!B39</f>
        <v>COMUNES</v>
      </c>
      <c r="C44" s="107" t="str">
        <f>+CONCERTACIÓN!C39</f>
        <v>ORIENTACIÓN A RESULTADOS</v>
      </c>
      <c r="D44" s="318" t="str">
        <f>+CONCERTACIÓN!D39</f>
        <v>Realizar las funciones y cumplir los compromisos organizacionales con eficacia y calidad</v>
      </c>
      <c r="E44" s="319"/>
      <c r="F44" s="320"/>
      <c r="G44" s="331" t="str">
        <f>+CONCERTACIÓN!G39</f>
        <v xml:space="preserve">• Cumple con oportunidad en función de estándares, objetivos y metas establecidas por la entidad, las funciones que le son asignadas.
• Asume la responsabilidad por sus resultados.
• Compromete recursos y tiempos para mejorar la productividad tomando las medidas necesarias para minimizar los riesgos.
• Realiza todas las acciones necesarias para alcanzar los objetivos propuestos enfrentando los obstáculos que se presentan.
</v>
      </c>
      <c r="H44" s="332"/>
      <c r="I44" s="333"/>
      <c r="J44" s="187"/>
      <c r="K44" s="188" t="str">
        <f t="shared" si="1"/>
        <v>BAJO</v>
      </c>
    </row>
    <row r="45" spans="1:15" ht="155.25" customHeight="1">
      <c r="A45" s="73">
        <v>5</v>
      </c>
      <c r="B45" s="113" t="str">
        <f>+CONCERTACIÓN!B40</f>
        <v>COMUNES</v>
      </c>
      <c r="C45" s="107" t="str">
        <f>+CONCERTACIÓN!C40</f>
        <v>ORIENTACIÓN AL USUARIO Y AL CIUDADANO</v>
      </c>
      <c r="D45" s="318" t="str">
        <f>+CONCERTACIÓN!D40</f>
        <v>Dirigir las decisiones y acciones a la satisfacción de las necesidades e intereses de los usuarios internos y externos, de conformidad con las responsabilidades Públicas asignadas a la entidad.</v>
      </c>
      <c r="E45" s="319"/>
      <c r="F45" s="320"/>
      <c r="G45" s="331" t="str">
        <f>+CONCERTACIÓN!G40</f>
        <v>• Atiende y valora las necesidades y peticiones de los usuarios y de ciudadanos en general.
• Considera las necesidades de los usuarios al diseñar proyectos o servicios.
• Da respuesta oportuna a las necesidades de los usuarios de conformidad con el servicio que ofrece la entidad.
• Establece diferentes canales de comunicación con el usuario para conocer sus necesidades y propuestas y responde a las mismas.
• Reconoce la interdependencia entre su trabajo y el de otros.</v>
      </c>
      <c r="H45" s="332"/>
      <c r="I45" s="333"/>
      <c r="J45" s="187"/>
      <c r="K45" s="188" t="str">
        <f t="shared" si="1"/>
        <v>BAJO</v>
      </c>
    </row>
    <row r="46" spans="1:15" ht="116.25" customHeight="1">
      <c r="A46" s="73">
        <v>6</v>
      </c>
      <c r="B46" s="113" t="str">
        <f>+CONCERTACIÓN!B41</f>
        <v>COMUNES</v>
      </c>
      <c r="C46" s="107" t="str">
        <f>+CONCERTACIÓN!C41</f>
        <v>TRANSPARENCIA</v>
      </c>
      <c r="D46" s="318" t="str">
        <f>+CONCERTACIÓN!D41</f>
        <v>Hacer uso responsable y claro de los recursos públicos, eliminando cualquier discrecionalidad indebida en su utilización y garantizar el acceso a la información gubernamental.</v>
      </c>
      <c r="E46" s="319"/>
      <c r="F46" s="320"/>
      <c r="G46" s="331" t="str">
        <f>+CONCERTACIÓN!G41</f>
        <v xml:space="preserve">• Proporciona información veraz, objetiva y basada en hechos.
• Facilita el acceso a la información relacionada con sus responsabilidades y con el servicio a cargo de la entidad en que labora.
• Demuestra imparcialidad en sus decisiones.
• Ejecuta sus funciones con base en las normas y criterios aplicables.
• Utiliza los recursos de la entidad para el desarrollo de las labores y la prestación del servido.
</v>
      </c>
      <c r="H46" s="332"/>
      <c r="I46" s="333"/>
      <c r="J46" s="187"/>
      <c r="K46" s="188" t="str">
        <f t="shared" si="1"/>
        <v>BAJO</v>
      </c>
    </row>
    <row r="47" spans="1:15" ht="99" customHeight="1">
      <c r="A47" s="73">
        <v>7</v>
      </c>
      <c r="B47" s="113" t="str">
        <f>+CONCERTACIÓN!B42</f>
        <v>COMUNES</v>
      </c>
      <c r="C47" s="152" t="str">
        <f>+CONCERTACIÓN!C42</f>
        <v>COMPROMISO CON LA ORGANIZACIÓN</v>
      </c>
      <c r="D47" s="318" t="str">
        <f>+CONCERTACIÓN!D42</f>
        <v>Alinear el propio comportamiento a las necesidades, prioridades y organizacionales.</v>
      </c>
      <c r="E47" s="319"/>
      <c r="F47" s="320"/>
      <c r="G47" s="331" t="str">
        <f>+CONCERTACIÓN!G42</f>
        <v>• Promueve las metas de la organización y respeta sus normas.
• Antepone las necesidades de la organización a sus propias necesidades.
• Apoya a la organización en situaciones dificiles.
• Demuestra sentido de pertenencia en todas sus actuaciones.</v>
      </c>
      <c r="H47" s="332"/>
      <c r="I47" s="333"/>
      <c r="J47" s="187"/>
      <c r="K47" s="188" t="str">
        <f t="shared" si="1"/>
        <v>BAJO</v>
      </c>
    </row>
    <row r="48" spans="1:15" ht="99" customHeight="1">
      <c r="A48" s="73">
        <v>8</v>
      </c>
      <c r="B48" s="113" t="str">
        <f>+CONCERTACIÓN!B43</f>
        <v>COMUNES</v>
      </c>
      <c r="C48" s="107" t="str">
        <f>+CONCERTACIÓN!C43</f>
        <v>CONOCIMIENTO Y APLICACIÓN  DEL SISTEMA DE GESTIÓN CALIDAD</v>
      </c>
      <c r="D48" s="318" t="str">
        <f>+CONCERTACIÓN!D43</f>
        <v>Asegurar que establecen, implementan y mantienen los procedimientos necesarios para el buen desempeño del proceso.</v>
      </c>
      <c r="E48" s="319"/>
      <c r="F48" s="320"/>
      <c r="G48" s="331" t="str">
        <f>+CONCERTACIÓN!G43</f>
        <v>Conoce el Sistema de Gestión de Calidad de la institución
Conoce los procedimientos aplicables a su empleo
Adopta los instrumentos de mejoramiento continuo diseñados por el Sistema de Gestión de Calidad</v>
      </c>
      <c r="H48" s="332"/>
      <c r="I48" s="333"/>
      <c r="J48" s="187"/>
      <c r="K48" s="188" t="str">
        <f t="shared" si="1"/>
        <v>BAJO</v>
      </c>
    </row>
    <row r="49" spans="1:15" ht="99" customHeight="1">
      <c r="A49" s="73">
        <v>9</v>
      </c>
      <c r="B49" s="113" t="str">
        <f>+CONCERTACIÓN!B44</f>
        <v>COMUNES</v>
      </c>
      <c r="C49" s="107" t="str">
        <f>+CONCERTACIÓN!C44</f>
        <v>CONOCIMIENTO Y APLICACIÓN  DEL SISTEMA DE GESTIÓN AMBIENTAL</v>
      </c>
      <c r="D49" s="318" t="str">
        <f>+CONCERTACIÓN!D44</f>
        <v>Asegurar que establecen, implementan y mantienen los procesos necesarios para la aplicación de las buenas praticas ambientales.</v>
      </c>
      <c r="E49" s="319"/>
      <c r="F49" s="320"/>
      <c r="G49" s="331" t="str">
        <f>+CONCERTACIÓN!G44</f>
        <v>Conoce e implementa las buenas prácticas del  Sistema de Gestión Ambiental de la institución.
Conoce e identifica los aspectos e impactos ambientales 
Participa de las actividades planificadas en los programas ambientales contribuyendo al desempeño ambiental deseado</v>
      </c>
      <c r="H49" s="332"/>
      <c r="I49" s="333"/>
      <c r="J49" s="187"/>
      <c r="K49" s="188" t="str">
        <f t="shared" si="1"/>
        <v>BAJO</v>
      </c>
    </row>
    <row r="50" spans="1:15" ht="99" customHeight="1">
      <c r="A50" s="73">
        <v>10</v>
      </c>
      <c r="B50" s="113" t="str">
        <f>+CONCERTACIÓN!B45</f>
        <v>COMUNES</v>
      </c>
      <c r="C50" s="107" t="str">
        <f>+CONCERTACIÓN!C45</f>
        <v>CONOCIMIENTO Y APLICACIÓN  DEL SISTEMA DE GESTION DE SEGURIDAD Y SALUD EN EL TRABAJO</v>
      </c>
      <c r="D50" s="318" t="str">
        <f>+CONCERTACIÓN!D45</f>
        <v xml:space="preserve">Asegurar que aplica las actividades con el fin de prevenir la ocurrencia de accidentes y enfermedades de origen laboral </v>
      </c>
      <c r="E50" s="319"/>
      <c r="F50" s="320"/>
      <c r="G50" s="331" t="str">
        <f>+CONCERTACIÓN!G45</f>
        <v>Conoce el Sistema de Gestión Seguridad y Salud en el Trabajo
Conoce e implementa las actividades para la prevención de accidentes y enfermedades de origen laboral</v>
      </c>
      <c r="H50" s="332"/>
      <c r="I50" s="333"/>
      <c r="J50" s="187"/>
      <c r="K50" s="188" t="str">
        <f t="shared" si="1"/>
        <v>BAJO</v>
      </c>
    </row>
    <row r="51" spans="1:15" ht="12" customHeight="1">
      <c r="A51" s="142"/>
      <c r="B51" s="142"/>
      <c r="C51" s="142"/>
      <c r="D51" s="142"/>
      <c r="E51" s="142"/>
      <c r="F51" s="142"/>
      <c r="G51" s="143"/>
      <c r="H51" s="143"/>
      <c r="I51" s="414"/>
      <c r="J51" s="414"/>
      <c r="K51" s="415"/>
    </row>
    <row r="52" spans="1:15" ht="20.45" customHeight="1">
      <c r="A52" s="367" t="s">
        <v>186</v>
      </c>
      <c r="B52" s="367"/>
      <c r="C52" s="367"/>
      <c r="D52" s="367"/>
      <c r="E52" s="368">
        <f>+CONCERTACIÓN!E47</f>
        <v>0</v>
      </c>
      <c r="F52" s="368"/>
      <c r="G52" s="368"/>
      <c r="H52" s="143"/>
      <c r="I52" s="127" t="s">
        <v>24</v>
      </c>
      <c r="J52" s="128">
        <f>(J41+J42+J43+J44+J45+J46+J47+J48+J49+J50)/10</f>
        <v>0</v>
      </c>
      <c r="K52" s="114"/>
      <c r="L52" s="40"/>
      <c r="M52" s="40"/>
      <c r="N52" s="40"/>
      <c r="O52" s="40"/>
    </row>
    <row r="53" spans="1:15" ht="7.15" customHeight="1">
      <c r="A53" s="145"/>
      <c r="B53" s="302"/>
      <c r="C53" s="302"/>
      <c r="D53" s="302"/>
      <c r="E53" s="145"/>
      <c r="F53" s="304"/>
      <c r="G53" s="304"/>
      <c r="H53" s="304"/>
      <c r="I53" s="304"/>
      <c r="J53" s="145"/>
      <c r="K53" s="145"/>
      <c r="L53" s="40"/>
      <c r="M53" s="40"/>
      <c r="N53" s="40"/>
      <c r="O53" s="40"/>
    </row>
    <row r="54" spans="1:15" ht="41.45" customHeight="1">
      <c r="A54" s="134" t="s">
        <v>9</v>
      </c>
      <c r="B54" s="303"/>
      <c r="C54" s="303"/>
      <c r="D54" s="303"/>
      <c r="E54" s="24"/>
      <c r="F54" s="303"/>
      <c r="G54" s="303"/>
      <c r="H54" s="303"/>
      <c r="I54" s="303"/>
      <c r="J54" s="131"/>
      <c r="K54" s="119"/>
      <c r="L54" s="40"/>
      <c r="M54" s="40"/>
      <c r="N54" s="40"/>
      <c r="O54" s="40"/>
    </row>
    <row r="55" spans="1:15" ht="28.15" customHeight="1">
      <c r="A55" s="345" t="s">
        <v>10</v>
      </c>
      <c r="B55" s="255"/>
      <c r="C55" s="255"/>
      <c r="D55" s="256"/>
      <c r="E55" s="129"/>
      <c r="F55" s="257" t="s">
        <v>11</v>
      </c>
      <c r="G55" s="257"/>
      <c r="H55" s="257"/>
      <c r="I55" s="257"/>
      <c r="J55" s="131"/>
      <c r="K55" s="119"/>
      <c r="L55" s="40"/>
      <c r="M55" s="40"/>
      <c r="N55" s="40"/>
      <c r="O55" s="40"/>
    </row>
    <row r="56" spans="1:15" ht="7.9" customHeight="1">
      <c r="A56" s="143"/>
      <c r="B56" s="143"/>
      <c r="C56" s="143"/>
      <c r="D56" s="143"/>
      <c r="E56" s="143"/>
      <c r="F56" s="143"/>
      <c r="G56" s="143"/>
      <c r="H56" s="143"/>
      <c r="I56" s="416"/>
      <c r="J56" s="416"/>
      <c r="K56" s="416"/>
    </row>
    <row r="57" spans="1:15" ht="13.15" customHeight="1">
      <c r="A57" s="358" t="s">
        <v>226</v>
      </c>
      <c r="B57" s="358"/>
      <c r="C57" s="358"/>
      <c r="D57" s="358"/>
      <c r="E57" s="358"/>
      <c r="F57" s="358"/>
      <c r="G57" s="358"/>
      <c r="H57" s="358"/>
      <c r="I57" s="358"/>
      <c r="J57" s="358"/>
      <c r="K57" s="358"/>
    </row>
    <row r="58" spans="1:15" ht="24" customHeight="1">
      <c r="A58" s="321" t="s">
        <v>143</v>
      </c>
      <c r="B58" s="322"/>
      <c r="C58" s="321" t="s">
        <v>32</v>
      </c>
      <c r="D58" s="323"/>
      <c r="E58" s="323"/>
      <c r="F58" s="322"/>
      <c r="G58" s="162" t="s">
        <v>173</v>
      </c>
      <c r="H58" s="363" t="s">
        <v>156</v>
      </c>
      <c r="I58" s="364"/>
      <c r="J58" s="365"/>
      <c r="K58" s="163" t="s">
        <v>155</v>
      </c>
    </row>
    <row r="59" spans="1:15" ht="45.6" customHeight="1">
      <c r="A59" s="412"/>
      <c r="B59" s="413"/>
      <c r="C59" s="123"/>
      <c r="D59" s="124"/>
      <c r="E59" s="124"/>
      <c r="F59" s="124"/>
      <c r="G59" s="126"/>
      <c r="H59" s="366"/>
      <c r="I59" s="366"/>
      <c r="J59" s="366"/>
      <c r="K59" s="125"/>
    </row>
    <row r="60" spans="1:15" ht="38.450000000000003" customHeight="1">
      <c r="A60" s="378"/>
      <c r="B60" s="379"/>
      <c r="C60" s="361"/>
      <c r="D60" s="362"/>
      <c r="E60" s="362"/>
      <c r="F60" s="124"/>
      <c r="G60" s="126"/>
      <c r="H60" s="366"/>
      <c r="I60" s="366"/>
      <c r="J60" s="366"/>
      <c r="K60" s="125"/>
    </row>
    <row r="61" spans="1:15" ht="36" customHeight="1">
      <c r="A61" s="378"/>
      <c r="B61" s="379"/>
      <c r="C61" s="361"/>
      <c r="D61" s="362"/>
      <c r="E61" s="362"/>
      <c r="F61" s="372"/>
      <c r="G61" s="126"/>
      <c r="H61" s="366"/>
      <c r="I61" s="366"/>
      <c r="J61" s="366"/>
      <c r="K61" s="125"/>
    </row>
    <row r="62" spans="1:15" ht="40.15" customHeight="1">
      <c r="A62" s="378"/>
      <c r="B62" s="379"/>
      <c r="C62" s="361"/>
      <c r="D62" s="362"/>
      <c r="E62" s="362"/>
      <c r="F62" s="372"/>
      <c r="G62" s="126"/>
      <c r="H62" s="366"/>
      <c r="I62" s="366"/>
      <c r="J62" s="366"/>
      <c r="K62" s="125"/>
    </row>
    <row r="63" spans="1:15" ht="40.15" customHeight="1">
      <c r="A63" s="110"/>
      <c r="B63" s="111"/>
      <c r="C63" s="361"/>
      <c r="D63" s="362"/>
      <c r="E63" s="362"/>
      <c r="F63" s="372"/>
      <c r="G63" s="126"/>
      <c r="H63" s="369"/>
      <c r="I63" s="370"/>
      <c r="J63" s="371"/>
      <c r="K63" s="125"/>
    </row>
    <row r="64" spans="1:15" ht="40.15" customHeight="1">
      <c r="A64" s="110"/>
      <c r="B64" s="111"/>
      <c r="C64" s="361"/>
      <c r="D64" s="362"/>
      <c r="E64" s="362"/>
      <c r="F64" s="372"/>
      <c r="G64" s="126"/>
      <c r="H64" s="369"/>
      <c r="I64" s="370"/>
      <c r="J64" s="371"/>
      <c r="K64" s="125"/>
    </row>
    <row r="65" spans="1:15" ht="28.15" customHeight="1">
      <c r="A65" s="397"/>
      <c r="B65" s="397"/>
      <c r="C65" s="361"/>
      <c r="D65" s="362"/>
      <c r="E65" s="362"/>
      <c r="F65" s="372"/>
      <c r="G65" s="126"/>
      <c r="H65" s="366"/>
      <c r="I65" s="366"/>
      <c r="J65" s="366"/>
      <c r="K65" s="125"/>
    </row>
    <row r="66" spans="1:15" s="7" customFormat="1" ht="6" customHeight="1">
      <c r="A66" s="23"/>
      <c r="B66" s="23"/>
      <c r="C66" s="23"/>
      <c r="D66" s="23"/>
      <c r="E66" s="23"/>
      <c r="F66" s="23"/>
      <c r="G66" s="23"/>
      <c r="H66" s="23"/>
      <c r="I66" s="23"/>
      <c r="J66" s="23"/>
      <c r="K66" s="23"/>
      <c r="L66" s="8"/>
      <c r="M66" s="6"/>
      <c r="N66" s="14" t="e">
        <f>(SUM(#REF!))/5</f>
        <v>#REF!</v>
      </c>
    </row>
    <row r="67" spans="1:15" s="7" customFormat="1" ht="3" customHeight="1">
      <c r="A67" s="23"/>
      <c r="B67" s="23"/>
      <c r="C67" s="23"/>
      <c r="D67" s="23"/>
      <c r="E67" s="23"/>
      <c r="F67" s="23"/>
      <c r="G67" s="23"/>
      <c r="H67" s="23"/>
      <c r="I67" s="23"/>
      <c r="J67" s="23"/>
      <c r="K67" s="23"/>
      <c r="L67" s="8"/>
      <c r="M67" s="6"/>
    </row>
    <row r="68" spans="1:15" ht="6.75" customHeight="1">
      <c r="A68" s="23"/>
      <c r="B68" s="23"/>
      <c r="C68" s="23"/>
      <c r="D68" s="23"/>
      <c r="E68" s="23"/>
      <c r="F68" s="23"/>
      <c r="G68" s="23"/>
      <c r="H68" s="23"/>
      <c r="I68" s="23"/>
      <c r="J68" s="23"/>
      <c r="K68" s="23"/>
      <c r="L68" s="8"/>
    </row>
    <row r="69" spans="1:15">
      <c r="A69" s="376" t="s">
        <v>224</v>
      </c>
      <c r="B69" s="376"/>
      <c r="C69" s="376"/>
      <c r="D69" s="376"/>
      <c r="E69" s="376"/>
      <c r="F69" s="376"/>
      <c r="G69" s="376"/>
      <c r="H69" s="376"/>
      <c r="I69" s="376"/>
      <c r="J69" s="376"/>
      <c r="K69" s="376"/>
      <c r="N69" s="31"/>
    </row>
    <row r="70" spans="1:15" ht="6.75" customHeight="1">
      <c r="A70" s="23"/>
      <c r="B70" s="23"/>
      <c r="C70" s="23"/>
      <c r="D70" s="23"/>
      <c r="E70" s="23"/>
      <c r="F70" s="23"/>
      <c r="G70" s="23"/>
      <c r="H70" s="24"/>
      <c r="I70" s="23"/>
      <c r="J70" s="24"/>
      <c r="K70" s="23"/>
      <c r="L70" s="8"/>
    </row>
    <row r="71" spans="1:15" ht="21.6" customHeight="1">
      <c r="A71" s="382" t="s">
        <v>158</v>
      </c>
      <c r="B71" s="383"/>
      <c r="C71" s="384"/>
      <c r="D71" s="70">
        <f>K35</f>
        <v>0</v>
      </c>
      <c r="E71" s="67">
        <v>0.85</v>
      </c>
      <c r="F71" s="66"/>
      <c r="G71" s="68">
        <f>SUM(D71*E71)/1000</f>
        <v>0</v>
      </c>
      <c r="H71" s="391" t="s">
        <v>187</v>
      </c>
      <c r="I71" s="392"/>
      <c r="J71" s="395">
        <f>G71+G72</f>
        <v>0</v>
      </c>
      <c r="K71" s="396"/>
      <c r="L71" s="8"/>
    </row>
    <row r="72" spans="1:15" ht="23.45" customHeight="1">
      <c r="A72" s="388" t="s">
        <v>159</v>
      </c>
      <c r="B72" s="389"/>
      <c r="C72" s="390"/>
      <c r="D72" s="146">
        <f>J52*6.66667</f>
        <v>0</v>
      </c>
      <c r="E72" s="147">
        <v>0.15</v>
      </c>
      <c r="F72" s="148"/>
      <c r="G72" s="147">
        <f>(D72*E72)/100</f>
        <v>0</v>
      </c>
      <c r="H72" s="393"/>
      <c r="I72" s="394"/>
      <c r="J72" s="396"/>
      <c r="K72" s="396"/>
      <c r="L72" s="8"/>
      <c r="N72" s="32"/>
      <c r="O72" s="32"/>
    </row>
    <row r="73" spans="1:15" ht="23.45" customHeight="1">
      <c r="A73" s="385"/>
      <c r="B73" s="386"/>
      <c r="C73" s="386"/>
      <c r="D73" s="386"/>
      <c r="E73" s="386"/>
      <c r="F73" s="386"/>
      <c r="G73" s="386"/>
      <c r="H73" s="386"/>
      <c r="I73" s="387"/>
      <c r="J73" s="380" t="str">
        <f>IF(J71=0," -",IF(J71&lt;=0.699999,"NO SATISFACTORIO",IF(J71&lt;=0.89999,"SATISFACTORIO",IF(J71&gt;=0.9,"SOBRESALIENTE"))))</f>
        <v xml:space="preserve"> -</v>
      </c>
      <c r="K73" s="381"/>
      <c r="L73" s="8"/>
    </row>
    <row r="74" spans="1:15" hidden="1">
      <c r="A74" s="373" t="s">
        <v>7</v>
      </c>
      <c r="B74" s="373"/>
      <c r="C74" s="373"/>
      <c r="D74" s="373"/>
      <c r="E74" s="373"/>
      <c r="F74" s="25" t="e">
        <f>#REF!</f>
        <v>#REF!</v>
      </c>
      <c r="G74" s="25"/>
      <c r="H74" s="69"/>
      <c r="I74" s="69"/>
      <c r="J74" s="56" t="e">
        <f>#REF!</f>
        <v>#REF!</v>
      </c>
      <c r="K74" s="56"/>
      <c r="L74" s="8"/>
    </row>
    <row r="75" spans="1:15">
      <c r="A75" s="26"/>
      <c r="B75" s="33"/>
      <c r="C75" s="27"/>
      <c r="D75" s="27"/>
      <c r="E75" s="28"/>
      <c r="F75" s="29"/>
      <c r="G75" s="29"/>
      <c r="H75" s="356"/>
      <c r="I75" s="356"/>
      <c r="J75" s="356"/>
      <c r="K75" s="356"/>
      <c r="L75" s="8"/>
    </row>
    <row r="76" spans="1:15" ht="3.75" customHeight="1">
      <c r="A76" s="23"/>
      <c r="B76" s="23"/>
      <c r="C76" s="23"/>
      <c r="D76" s="23"/>
      <c r="E76" s="23"/>
      <c r="F76" s="30"/>
      <c r="G76" s="30"/>
      <c r="H76" s="356"/>
      <c r="I76" s="356"/>
      <c r="J76" s="356"/>
      <c r="K76" s="356"/>
      <c r="L76" s="8"/>
    </row>
    <row r="77" spans="1:15" ht="21" customHeight="1">
      <c r="A77" s="20"/>
      <c r="B77" s="20"/>
      <c r="C77" s="374" t="s">
        <v>8</v>
      </c>
      <c r="D77" s="375"/>
      <c r="E77" s="293"/>
      <c r="F77" s="294"/>
      <c r="G77" s="295"/>
      <c r="H77" s="356"/>
      <c r="I77" s="356"/>
      <c r="J77" s="356"/>
      <c r="K77" s="356"/>
      <c r="L77" s="8"/>
    </row>
    <row r="78" spans="1:15" ht="5.25" customHeight="1">
      <c r="A78" s="23"/>
      <c r="B78" s="23"/>
      <c r="C78" s="23"/>
      <c r="D78" s="23"/>
      <c r="E78" s="23"/>
      <c r="F78" s="23"/>
      <c r="G78" s="23"/>
      <c r="H78" s="357"/>
      <c r="I78" s="357"/>
      <c r="J78" s="357"/>
      <c r="K78" s="357"/>
      <c r="L78" s="8"/>
    </row>
    <row r="79" spans="1:15">
      <c r="A79" s="140"/>
      <c r="B79" s="137"/>
      <c r="C79" s="137"/>
      <c r="D79" s="137"/>
      <c r="E79" s="137"/>
      <c r="F79" s="137"/>
      <c r="G79" s="137"/>
      <c r="H79" s="137"/>
      <c r="I79" s="137"/>
      <c r="J79" s="137"/>
      <c r="K79" s="138"/>
    </row>
    <row r="80" spans="1:15" ht="35.450000000000003" customHeight="1">
      <c r="A80" s="346" t="s">
        <v>184</v>
      </c>
      <c r="B80" s="346"/>
      <c r="C80" s="346"/>
      <c r="D80" s="346"/>
      <c r="E80" s="346"/>
      <c r="F80" s="141"/>
      <c r="G80" s="346" t="s">
        <v>185</v>
      </c>
      <c r="H80" s="346"/>
      <c r="I80" s="346"/>
      <c r="J80" s="346"/>
      <c r="K80" s="346"/>
    </row>
    <row r="81" spans="1:12" ht="76.150000000000006" customHeight="1">
      <c r="A81" s="398"/>
      <c r="B81" s="399"/>
      <c r="C81" s="399"/>
      <c r="D81" s="399"/>
      <c r="E81" s="400"/>
      <c r="F81" s="139"/>
      <c r="G81" s="398"/>
      <c r="H81" s="399"/>
      <c r="I81" s="399"/>
      <c r="J81" s="399"/>
      <c r="K81" s="400"/>
    </row>
    <row r="82" spans="1:12" ht="15.6" customHeight="1">
      <c r="A82" s="401"/>
      <c r="B82" s="402"/>
      <c r="C82" s="402"/>
      <c r="D82" s="402"/>
      <c r="E82" s="402"/>
      <c r="F82" s="402"/>
      <c r="G82" s="402"/>
      <c r="H82" s="402"/>
      <c r="I82" s="402"/>
      <c r="J82" s="402"/>
      <c r="K82" s="403"/>
      <c r="L82" s="3"/>
    </row>
    <row r="83" spans="1:12" ht="24.6" customHeight="1">
      <c r="A83" s="347" t="s">
        <v>178</v>
      </c>
      <c r="B83" s="348"/>
      <c r="C83" s="348"/>
      <c r="D83" s="348"/>
      <c r="E83" s="348"/>
      <c r="F83" s="348"/>
      <c r="G83" s="348"/>
      <c r="H83" s="348"/>
      <c r="I83" s="348"/>
      <c r="J83" s="348"/>
      <c r="K83" s="349"/>
    </row>
    <row r="84" spans="1:12" ht="7.5" customHeight="1">
      <c r="A84" s="23"/>
      <c r="B84" s="23"/>
      <c r="C84" s="23"/>
      <c r="D84" s="23"/>
      <c r="E84" s="23"/>
      <c r="F84" s="23"/>
      <c r="G84" s="23"/>
      <c r="H84" s="23"/>
      <c r="I84" s="23"/>
      <c r="J84" s="23"/>
      <c r="K84" s="23"/>
      <c r="L84" s="8"/>
    </row>
    <row r="85" spans="1:12" ht="34.9" customHeight="1">
      <c r="A85" s="134" t="s">
        <v>179</v>
      </c>
      <c r="B85" s="253"/>
      <c r="C85" s="253"/>
      <c r="D85" s="253"/>
      <c r="E85" s="23"/>
      <c r="F85" s="338"/>
      <c r="G85" s="338"/>
      <c r="H85" s="338"/>
      <c r="I85" s="338"/>
      <c r="J85" s="346" t="s">
        <v>180</v>
      </c>
      <c r="K85" s="346"/>
      <c r="L85" s="8"/>
    </row>
    <row r="86" spans="1:12" ht="24.95" customHeight="1">
      <c r="A86" s="345" t="s">
        <v>10</v>
      </c>
      <c r="B86" s="255"/>
      <c r="C86" s="255"/>
      <c r="D86" s="256"/>
      <c r="E86" s="129"/>
      <c r="F86" s="350" t="s">
        <v>11</v>
      </c>
      <c r="G86" s="350"/>
      <c r="H86" s="350"/>
      <c r="I86" s="351"/>
      <c r="J86" s="404"/>
      <c r="K86" s="405"/>
      <c r="L86" s="3"/>
    </row>
    <row r="87" spans="1:12" ht="15.6" customHeight="1">
      <c r="A87" s="132"/>
      <c r="B87" s="132"/>
      <c r="C87" s="132"/>
      <c r="D87" s="132"/>
      <c r="E87" s="129"/>
      <c r="F87" s="135"/>
      <c r="G87" s="135"/>
      <c r="H87" s="135"/>
      <c r="I87" s="135"/>
      <c r="J87" s="135"/>
      <c r="K87" s="135"/>
      <c r="L87" s="3"/>
    </row>
    <row r="88" spans="1:12" ht="24.95" customHeight="1">
      <c r="A88" s="352" t="s">
        <v>225</v>
      </c>
      <c r="B88" s="352"/>
      <c r="C88" s="352"/>
      <c r="D88" s="352"/>
      <c r="E88" s="352"/>
      <c r="F88" s="352"/>
      <c r="G88" s="352"/>
      <c r="H88" s="352"/>
      <c r="I88" s="352"/>
      <c r="J88" s="352"/>
      <c r="K88" s="352"/>
      <c r="L88" s="3"/>
    </row>
    <row r="89" spans="1:12" ht="40.15" customHeight="1">
      <c r="A89" s="353" t="s">
        <v>181</v>
      </c>
      <c r="B89" s="354"/>
      <c r="C89" s="354"/>
      <c r="D89" s="354"/>
      <c r="E89" s="354"/>
      <c r="F89" s="354"/>
      <c r="G89" s="354"/>
      <c r="H89" s="354"/>
      <c r="I89" s="354"/>
      <c r="J89" s="354"/>
      <c r="K89" s="354"/>
      <c r="L89" s="3"/>
    </row>
    <row r="90" spans="1:12" ht="6.6" customHeight="1">
      <c r="A90" s="136"/>
      <c r="B90" s="132"/>
      <c r="C90" s="132"/>
      <c r="D90" s="132"/>
      <c r="E90" s="132"/>
      <c r="F90" s="132"/>
      <c r="G90" s="132"/>
      <c r="H90" s="132"/>
      <c r="I90" s="132"/>
      <c r="J90" s="132"/>
      <c r="K90" s="132"/>
      <c r="L90" s="3"/>
    </row>
    <row r="91" spans="1:12" ht="24.95" customHeight="1">
      <c r="A91" s="355" t="s">
        <v>183</v>
      </c>
      <c r="B91" s="355"/>
      <c r="C91" s="355"/>
      <c r="D91" s="130"/>
      <c r="E91" s="129"/>
      <c r="F91" s="355" t="s">
        <v>182</v>
      </c>
      <c r="G91" s="355"/>
      <c r="H91" s="355"/>
      <c r="I91" s="133"/>
      <c r="J91" s="135"/>
      <c r="K91" s="135"/>
      <c r="L91" s="3"/>
    </row>
    <row r="92" spans="1:12" ht="9.6" customHeight="1">
      <c r="A92" s="132"/>
      <c r="B92" s="132"/>
      <c r="C92" s="132"/>
      <c r="D92" s="132"/>
      <c r="E92" s="129"/>
      <c r="F92" s="135"/>
      <c r="G92" s="135"/>
      <c r="H92" s="135"/>
      <c r="I92" s="135"/>
      <c r="J92" s="135"/>
      <c r="K92" s="135"/>
      <c r="L92" s="3"/>
    </row>
    <row r="93" spans="1:12" ht="22.15" customHeight="1">
      <c r="A93" s="260" t="s">
        <v>195</v>
      </c>
      <c r="B93" s="261"/>
      <c r="C93" s="261"/>
      <c r="D93" s="261"/>
      <c r="E93" s="261"/>
      <c r="F93" s="261"/>
      <c r="G93" s="261"/>
      <c r="H93" s="261"/>
      <c r="I93" s="261"/>
      <c r="J93" s="261"/>
      <c r="K93" s="262"/>
    </row>
    <row r="94" spans="1:12" ht="25.5" customHeight="1">
      <c r="A94" s="258" t="s">
        <v>22</v>
      </c>
      <c r="B94" s="258"/>
      <c r="C94" s="259"/>
      <c r="D94" s="259"/>
      <c r="E94" s="259"/>
      <c r="F94" s="259"/>
      <c r="G94" s="259"/>
      <c r="H94" s="259"/>
      <c r="I94" s="259"/>
      <c r="J94" s="259"/>
      <c r="K94" s="259"/>
    </row>
    <row r="95" spans="1:12" ht="7.5" customHeight="1">
      <c r="A95" s="259"/>
      <c r="B95" s="259"/>
      <c r="C95" s="259"/>
      <c r="D95" s="259"/>
      <c r="E95" s="259"/>
      <c r="F95" s="259"/>
      <c r="G95" s="259"/>
      <c r="H95" s="259"/>
      <c r="I95" s="259"/>
      <c r="J95" s="259"/>
      <c r="K95" s="259"/>
      <c r="L95" s="8"/>
    </row>
    <row r="96" spans="1:12" ht="12.75" hidden="1" customHeight="1">
      <c r="A96" s="192" t="s">
        <v>12</v>
      </c>
      <c r="B96" s="192"/>
      <c r="C96" s="192"/>
      <c r="D96" s="192"/>
      <c r="E96" s="251"/>
      <c r="F96" s="251"/>
      <c r="G96" s="251"/>
      <c r="H96" s="251"/>
      <c r="I96" s="251"/>
      <c r="J96" s="251"/>
      <c r="K96" s="251"/>
    </row>
    <row r="97" spans="1:12" ht="14.25" hidden="1" thickTop="1" thickBot="1">
      <c r="A97" s="192"/>
      <c r="B97" s="192"/>
      <c r="C97" s="192"/>
      <c r="D97" s="192"/>
      <c r="E97" s="21"/>
      <c r="F97" s="11"/>
      <c r="G97" s="11"/>
      <c r="H97" s="11"/>
      <c r="I97" s="11"/>
      <c r="J97" s="11"/>
      <c r="K97" s="11"/>
      <c r="L97" s="8"/>
    </row>
    <row r="98" spans="1:12" ht="14.25" hidden="1" thickTop="1" thickBot="1">
      <c r="A98" s="192"/>
      <c r="B98" s="192"/>
      <c r="C98" s="192"/>
      <c r="D98" s="192"/>
      <c r="E98" s="21"/>
      <c r="F98" s="11"/>
      <c r="G98" s="11"/>
      <c r="H98" s="11"/>
      <c r="I98" s="11"/>
      <c r="J98" s="11"/>
      <c r="K98" s="11"/>
      <c r="L98" s="8"/>
    </row>
    <row r="99" spans="1:12" ht="23.1" hidden="1" customHeight="1">
      <c r="A99" s="192"/>
      <c r="B99" s="192"/>
      <c r="C99" s="192"/>
      <c r="D99" s="192"/>
      <c r="E99" s="21"/>
      <c r="F99" s="11"/>
      <c r="G99" s="11"/>
      <c r="H99" s="11"/>
      <c r="I99" s="11"/>
      <c r="J99" s="11"/>
      <c r="K99" s="11"/>
      <c r="L99" s="8"/>
    </row>
    <row r="100" spans="1:12" hidden="1">
      <c r="A100" s="11"/>
      <c r="B100" s="11"/>
      <c r="C100" s="11"/>
      <c r="D100" s="11"/>
      <c r="E100" s="11"/>
      <c r="F100" s="11"/>
      <c r="G100" s="11"/>
      <c r="H100" s="11"/>
      <c r="I100" s="11"/>
      <c r="J100" s="11"/>
      <c r="K100" s="11"/>
      <c r="L100" s="8"/>
    </row>
  </sheetData>
  <mergeCells count="144">
    <mergeCell ref="G81:K81"/>
    <mergeCell ref="A81:E81"/>
    <mergeCell ref="A80:E80"/>
    <mergeCell ref="G80:K80"/>
    <mergeCell ref="A82:K82"/>
    <mergeCell ref="J86:K86"/>
    <mergeCell ref="A19:F19"/>
    <mergeCell ref="B31:D31"/>
    <mergeCell ref="B32:D32"/>
    <mergeCell ref="B39:B40"/>
    <mergeCell ref="A39:A40"/>
    <mergeCell ref="I35:J35"/>
    <mergeCell ref="A35:H35"/>
    <mergeCell ref="A59:B59"/>
    <mergeCell ref="A60:B60"/>
    <mergeCell ref="E28:H28"/>
    <mergeCell ref="E29:H29"/>
    <mergeCell ref="E30:H30"/>
    <mergeCell ref="I51:K51"/>
    <mergeCell ref="I56:K56"/>
    <mergeCell ref="E31:H31"/>
    <mergeCell ref="E32:H32"/>
    <mergeCell ref="A37:K37"/>
    <mergeCell ref="A33:H33"/>
    <mergeCell ref="J73:K73"/>
    <mergeCell ref="A71:C71"/>
    <mergeCell ref="A73:I73"/>
    <mergeCell ref="A72:C72"/>
    <mergeCell ref="H71:I72"/>
    <mergeCell ref="J71:K72"/>
    <mergeCell ref="D45:F45"/>
    <mergeCell ref="G45:I45"/>
    <mergeCell ref="D50:F50"/>
    <mergeCell ref="G50:I50"/>
    <mergeCell ref="D46:F46"/>
    <mergeCell ref="G46:I46"/>
    <mergeCell ref="A62:B62"/>
    <mergeCell ref="A65:B65"/>
    <mergeCell ref="H61:J61"/>
    <mergeCell ref="H62:J62"/>
    <mergeCell ref="H65:J65"/>
    <mergeCell ref="C61:F61"/>
    <mergeCell ref="C62:F62"/>
    <mergeCell ref="C65:F65"/>
    <mergeCell ref="E77:G77"/>
    <mergeCell ref="H75:K78"/>
    <mergeCell ref="A57:K57"/>
    <mergeCell ref="A34:I34"/>
    <mergeCell ref="C60:E60"/>
    <mergeCell ref="H58:J58"/>
    <mergeCell ref="G42:I42"/>
    <mergeCell ref="G43:I43"/>
    <mergeCell ref="G44:I44"/>
    <mergeCell ref="H59:J59"/>
    <mergeCell ref="H60:J60"/>
    <mergeCell ref="A52:D52"/>
    <mergeCell ref="E52:G52"/>
    <mergeCell ref="A55:D55"/>
    <mergeCell ref="F55:I55"/>
    <mergeCell ref="H63:J63"/>
    <mergeCell ref="C63:F63"/>
    <mergeCell ref="C64:F64"/>
    <mergeCell ref="H64:J64"/>
    <mergeCell ref="A74:E74"/>
    <mergeCell ref="C77:D77"/>
    <mergeCell ref="A69:K69"/>
    <mergeCell ref="A38:K38"/>
    <mergeCell ref="A61:B61"/>
    <mergeCell ref="A96:D99"/>
    <mergeCell ref="E96:K96"/>
    <mergeCell ref="A86:D86"/>
    <mergeCell ref="A94:K95"/>
    <mergeCell ref="J85:K85"/>
    <mergeCell ref="B85:D85"/>
    <mergeCell ref="A83:K83"/>
    <mergeCell ref="F85:I85"/>
    <mergeCell ref="F86:I86"/>
    <mergeCell ref="A93:K93"/>
    <mergeCell ref="A88:K88"/>
    <mergeCell ref="A89:K89"/>
    <mergeCell ref="F91:H91"/>
    <mergeCell ref="A91:C91"/>
    <mergeCell ref="C2:I2"/>
    <mergeCell ref="J11:K11"/>
    <mergeCell ref="D9:H9"/>
    <mergeCell ref="A25:K25"/>
    <mergeCell ref="E26:H27"/>
    <mergeCell ref="B26:D27"/>
    <mergeCell ref="A26:A27"/>
    <mergeCell ref="I26:I27"/>
    <mergeCell ref="D15:H15"/>
    <mergeCell ref="A22:K22"/>
    <mergeCell ref="J1:K4"/>
    <mergeCell ref="A5:B5"/>
    <mergeCell ref="A1:B4"/>
    <mergeCell ref="C3:I4"/>
    <mergeCell ref="C1:I1"/>
    <mergeCell ref="A16:K16"/>
    <mergeCell ref="A23:K23"/>
    <mergeCell ref="A18:K18"/>
    <mergeCell ref="A14:K14"/>
    <mergeCell ref="J26:K26"/>
    <mergeCell ref="A7:K7"/>
    <mergeCell ref="A9:C9"/>
    <mergeCell ref="A10:K10"/>
    <mergeCell ref="A11:C11"/>
    <mergeCell ref="D42:F42"/>
    <mergeCell ref="D43:F43"/>
    <mergeCell ref="D44:F44"/>
    <mergeCell ref="A58:B58"/>
    <mergeCell ref="C58:F58"/>
    <mergeCell ref="J39:K39"/>
    <mergeCell ref="G39:I40"/>
    <mergeCell ref="G41:I41"/>
    <mergeCell ref="D47:F47"/>
    <mergeCell ref="G47:I47"/>
    <mergeCell ref="D48:F48"/>
    <mergeCell ref="G48:I48"/>
    <mergeCell ref="D49:F49"/>
    <mergeCell ref="G49:I49"/>
    <mergeCell ref="D5:E5"/>
    <mergeCell ref="G5:H5"/>
    <mergeCell ref="B53:D54"/>
    <mergeCell ref="F53:I54"/>
    <mergeCell ref="B28:D28"/>
    <mergeCell ref="B29:D29"/>
    <mergeCell ref="B30:D30"/>
    <mergeCell ref="A8:K8"/>
    <mergeCell ref="A12:B12"/>
    <mergeCell ref="J9:K9"/>
    <mergeCell ref="J15:K15"/>
    <mergeCell ref="D11:H11"/>
    <mergeCell ref="H20:K20"/>
    <mergeCell ref="H21:K21"/>
    <mergeCell ref="A20:F21"/>
    <mergeCell ref="G19:K19"/>
    <mergeCell ref="A13:K13"/>
    <mergeCell ref="A17:C17"/>
    <mergeCell ref="D17:K17"/>
    <mergeCell ref="A15:C15"/>
    <mergeCell ref="C12:K12"/>
    <mergeCell ref="C39:C40"/>
    <mergeCell ref="D39:F40"/>
    <mergeCell ref="D41:F41"/>
  </mergeCells>
  <conditionalFormatting sqref="A33:A36 A51 J33:J34 I35">
    <cfRule type="cellIs" dxfId="20" priority="36" stopIfTrue="1" operator="equal">
      <formula>"Si"</formula>
    </cfRule>
  </conditionalFormatting>
  <conditionalFormatting sqref="D9">
    <cfRule type="expression" dxfId="19" priority="37" stopIfTrue="1">
      <formula>NOT(ISERROR(SEARCH("REVISAR SI CORRESPONDE AL NIVEL",D9)))</formula>
    </cfRule>
  </conditionalFormatting>
  <conditionalFormatting sqref="F74:I74">
    <cfRule type="cellIs" dxfId="18" priority="44" stopIfTrue="1" operator="lessThanOrEqual">
      <formula>0.07</formula>
    </cfRule>
    <cfRule type="cellIs" dxfId="17" priority="45" stopIfTrue="1" operator="between">
      <formula>0.08</formula>
      <formula>0.014</formula>
    </cfRule>
    <cfRule type="cellIs" dxfId="16" priority="46" stopIfTrue="1" operator="greaterThanOrEqual">
      <formula>0.014</formula>
    </cfRule>
  </conditionalFormatting>
  <conditionalFormatting sqref="J74:K74">
    <cfRule type="cellIs" dxfId="15" priority="63" stopIfTrue="1" operator="equal">
      <formula>0.22</formula>
    </cfRule>
  </conditionalFormatting>
  <conditionalFormatting sqref="E71">
    <cfRule type="cellIs" dxfId="14" priority="13" stopIfTrue="1" operator="lessThanOrEqual">
      <formula>0.15</formula>
    </cfRule>
    <cfRule type="cellIs" dxfId="13" priority="14" stopIfTrue="1" operator="between">
      <formula>0.16</formula>
      <formula>0.33</formula>
    </cfRule>
    <cfRule type="cellIs" dxfId="12" priority="15" stopIfTrue="1" operator="greaterThanOrEqual">
      <formula>0.34</formula>
    </cfRule>
  </conditionalFormatting>
  <conditionalFormatting sqref="E72">
    <cfRule type="cellIs" dxfId="11" priority="10" stopIfTrue="1" operator="lessThanOrEqual">
      <formula>0.15</formula>
    </cfRule>
    <cfRule type="cellIs" dxfId="10" priority="11" stopIfTrue="1" operator="between">
      <formula>0.16</formula>
      <formula>0.33</formula>
    </cfRule>
    <cfRule type="cellIs" dxfId="9" priority="12" stopIfTrue="1" operator="greaterThanOrEqual">
      <formula>0.34</formula>
    </cfRule>
  </conditionalFormatting>
  <conditionalFormatting sqref="G72">
    <cfRule type="cellIs" dxfId="8" priority="7" stopIfTrue="1" operator="lessThanOrEqual">
      <formula>0.15</formula>
    </cfRule>
    <cfRule type="cellIs" dxfId="7" priority="8" stopIfTrue="1" operator="between">
      <formula>0.16</formula>
      <formula>0.33</formula>
    </cfRule>
    <cfRule type="cellIs" dxfId="6" priority="9" stopIfTrue="1" operator="greaterThanOrEqual">
      <formula>0.34</formula>
    </cfRule>
  </conditionalFormatting>
  <conditionalFormatting sqref="G71">
    <cfRule type="cellIs" dxfId="5" priority="4" stopIfTrue="1" operator="lessThanOrEqual">
      <formula>0.15</formula>
    </cfRule>
    <cfRule type="cellIs" dxfId="4" priority="5" stopIfTrue="1" operator="between">
      <formula>0.16</formula>
      <formula>0.33</formula>
    </cfRule>
    <cfRule type="cellIs" dxfId="3" priority="6" stopIfTrue="1" operator="greaterThanOrEqual">
      <formula>0.34</formula>
    </cfRule>
  </conditionalFormatting>
  <conditionalFormatting sqref="J73">
    <cfRule type="cellIs" dxfId="2" priority="1" stopIfTrue="1" operator="lessThanOrEqual">
      <formula>0.15</formula>
    </cfRule>
    <cfRule type="cellIs" dxfId="1" priority="2" stopIfTrue="1" operator="between">
      <formula>0.16</formula>
      <formula>0.33</formula>
    </cfRule>
    <cfRule type="cellIs" dxfId="0" priority="3" stopIfTrue="1" operator="greaterThanOrEqual">
      <formula>0.34</formula>
    </cfRule>
  </conditionalFormatting>
  <printOptions horizontalCentered="1"/>
  <pageMargins left="0.23622047244094491" right="0.23622047244094491" top="0.74803149606299213" bottom="0.74803149606299213" header="0.31496062992125984" footer="0.31496062992125984"/>
  <pageSetup scale="71" firstPageNumber="0" fitToHeight="0" orientation="landscape" r:id="rId1"/>
  <headerFooter alignWithMargins="0">
    <oddFooter>&amp;C&amp;P de &amp;N</oddFooter>
  </headerFooter>
  <rowBreaks count="3" manualBreakCount="3">
    <brk id="36" max="10" man="1"/>
    <brk id="56" max="10" man="1"/>
    <brk id="65" max="10" man="1"/>
  </rowBreaks>
  <colBreaks count="1" manualBreakCount="1">
    <brk id="11" max="135" man="1"/>
  </col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LISTAS!$A$25:$A$34</xm:f>
          </x14:formula1>
          <xm:sqref>A59:B65</xm:sqref>
        </x14:dataValidation>
        <x14:dataValidation type="list" allowBlank="1" showInputMessage="1" showErrorMessage="1">
          <x14:formula1>
            <xm:f>LISTAS!$A$40:$A$51</xm:f>
          </x14:formula1>
          <xm:sqref>J41:J50</xm:sqref>
        </x14:dataValidation>
        <x14:dataValidation type="list" allowBlank="1" showInputMessage="1" showErrorMessage="1">
          <x14:formula1>
            <xm:f>LISTAS!$A$54:$A$55</xm:f>
          </x14:formula1>
          <xm:sqref>K59:K65</xm:sqref>
        </x14:dataValidation>
        <x14:dataValidation type="list" allowBlank="1" showInputMessage="1" showErrorMessage="1">
          <x14:formula1>
            <xm:f>LISTAS!$A$12:$A$16</xm:f>
          </x14:formula1>
          <xm:sqref>A20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6</vt:i4>
      </vt:variant>
    </vt:vector>
  </HeadingPairs>
  <TitlesOfParts>
    <vt:vector size="10" baseType="lpstr">
      <vt:lpstr>COMPETENCIAS</vt:lpstr>
      <vt:lpstr>LISTAS</vt:lpstr>
      <vt:lpstr>CONCERTACIÓN</vt:lpstr>
      <vt:lpstr>EDL-NIVEL TÉCNICO</vt:lpstr>
      <vt:lpstr>CONCERTACIÓN!Área_de_impresión</vt:lpstr>
      <vt:lpstr>'EDL-NIVEL TÉCNICO'!Área_de_impresión</vt:lpstr>
      <vt:lpstr>COMPETENCIAS</vt:lpstr>
      <vt:lpstr>COMUNES</vt:lpstr>
      <vt:lpstr>EMPLEO</vt:lpstr>
      <vt:lpstr>'EDL-NIVEL TÉCNICO'!Títulos_a_imprimir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Maritza</dc:creator>
  <cp:lastModifiedBy>Erika</cp:lastModifiedBy>
  <cp:lastPrinted>2024-06-07T21:18:48Z</cp:lastPrinted>
  <dcterms:created xsi:type="dcterms:W3CDTF">2013-11-13T06:08:15Z</dcterms:created>
  <dcterms:modified xsi:type="dcterms:W3CDTF">2024-06-07T21:19:03Z</dcterms:modified>
</cp:coreProperties>
</file>